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4 - Bělohorská 1655-110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'04 - Bělohorská 1655-110,...'!$C$147:$K$1800</definedName>
    <definedName name="_xlnm.Print_Area" localSheetId="1">'04 - Bělohorská 1655-110,...'!$C$4:$J$76,'04 - Bělohorská 1655-110,...'!$C$82:$J$129,'04 - Bělohorská 1655-110,...'!$C$135:$J$1800</definedName>
    <definedName name="_xlnm.Print_Titles" localSheetId="1">'04 - Bělohorská 1655-110,...'!$147:$147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00"/>
  <c r="BH1800"/>
  <c r="BG1800"/>
  <c r="BE1800"/>
  <c r="T1800"/>
  <c r="T1799"/>
  <c r="R1800"/>
  <c r="R1799"/>
  <c r="P1800"/>
  <c r="P1799"/>
  <c r="BI1798"/>
  <c r="BH1798"/>
  <c r="BG1798"/>
  <c r="BE1798"/>
  <c r="T1798"/>
  <c r="T1797"/>
  <c r="T1796"/>
  <c r="R1798"/>
  <c r="R1797"/>
  <c r="R1796"/>
  <c r="P1798"/>
  <c r="P1797"/>
  <c r="P1796"/>
  <c r="BI1795"/>
  <c r="BH1795"/>
  <c r="BG1795"/>
  <c r="BE1795"/>
  <c r="T1795"/>
  <c r="T1794"/>
  <c r="T1793"/>
  <c r="R1795"/>
  <c r="R1794"/>
  <c r="R1793"/>
  <c r="P1795"/>
  <c r="P1794"/>
  <c r="P1793"/>
  <c r="BI1779"/>
  <c r="BH1779"/>
  <c r="BG1779"/>
  <c r="BE1779"/>
  <c r="T1779"/>
  <c r="R1779"/>
  <c r="P1779"/>
  <c r="BI1750"/>
  <c r="BH1750"/>
  <c r="BG1750"/>
  <c r="BE1750"/>
  <c r="T1750"/>
  <c r="R1750"/>
  <c r="P1750"/>
  <c r="BI1721"/>
  <c r="BH1721"/>
  <c r="BG1721"/>
  <c r="BE1721"/>
  <c r="T1721"/>
  <c r="R1721"/>
  <c r="P1721"/>
  <c r="BI1718"/>
  <c r="BH1718"/>
  <c r="BG1718"/>
  <c r="BE1718"/>
  <c r="T1718"/>
  <c r="R1718"/>
  <c r="P1718"/>
  <c r="BI1716"/>
  <c r="BH1716"/>
  <c r="BG1716"/>
  <c r="BE1716"/>
  <c r="T1716"/>
  <c r="R1716"/>
  <c r="P1716"/>
  <c r="BI1714"/>
  <c r="BH1714"/>
  <c r="BG1714"/>
  <c r="BE1714"/>
  <c r="T1714"/>
  <c r="R1714"/>
  <c r="P1714"/>
  <c r="BI1700"/>
  <c r="BH1700"/>
  <c r="BG1700"/>
  <c r="BE1700"/>
  <c r="T1700"/>
  <c r="R1700"/>
  <c r="P1700"/>
  <c r="BI1671"/>
  <c r="BH1671"/>
  <c r="BG1671"/>
  <c r="BE1671"/>
  <c r="T1671"/>
  <c r="R1671"/>
  <c r="P1671"/>
  <c r="BI1642"/>
  <c r="BH1642"/>
  <c r="BG1642"/>
  <c r="BE1642"/>
  <c r="T1642"/>
  <c r="R1642"/>
  <c r="P1642"/>
  <c r="BI1613"/>
  <c r="BH1613"/>
  <c r="BG1613"/>
  <c r="BE1613"/>
  <c r="T1613"/>
  <c r="R1613"/>
  <c r="P1613"/>
  <c r="BI1584"/>
  <c r="BH1584"/>
  <c r="BG1584"/>
  <c r="BE1584"/>
  <c r="T1584"/>
  <c r="R1584"/>
  <c r="P1584"/>
  <c r="BI1575"/>
  <c r="BH1575"/>
  <c r="BG1575"/>
  <c r="BE1575"/>
  <c r="T1575"/>
  <c r="R1575"/>
  <c r="P1575"/>
  <c r="BI1565"/>
  <c r="BH1565"/>
  <c r="BG1565"/>
  <c r="BE1565"/>
  <c r="T1565"/>
  <c r="R1565"/>
  <c r="P1565"/>
  <c r="BI1557"/>
  <c r="BH1557"/>
  <c r="BG1557"/>
  <c r="BE1557"/>
  <c r="T1557"/>
  <c r="R1557"/>
  <c r="P1557"/>
  <c r="BI1547"/>
  <c r="BH1547"/>
  <c r="BG1547"/>
  <c r="BE1547"/>
  <c r="T1547"/>
  <c r="R1547"/>
  <c r="P1547"/>
  <c r="BI1537"/>
  <c r="BH1537"/>
  <c r="BG1537"/>
  <c r="BE1537"/>
  <c r="T1537"/>
  <c r="R1537"/>
  <c r="P1537"/>
  <c r="BI1529"/>
  <c r="BH1529"/>
  <c r="BG1529"/>
  <c r="BE1529"/>
  <c r="T1529"/>
  <c r="R1529"/>
  <c r="P1529"/>
  <c r="BI1521"/>
  <c r="BH1521"/>
  <c r="BG1521"/>
  <c r="BE1521"/>
  <c r="T1521"/>
  <c r="R1521"/>
  <c r="P1521"/>
  <c r="BI1506"/>
  <c r="BH1506"/>
  <c r="BG1506"/>
  <c r="BE1506"/>
  <c r="T1506"/>
  <c r="R1506"/>
  <c r="P1506"/>
  <c r="BI1491"/>
  <c r="BH1491"/>
  <c r="BG1491"/>
  <c r="BE1491"/>
  <c r="T1491"/>
  <c r="R1491"/>
  <c r="P1491"/>
  <c r="BI1476"/>
  <c r="BH1476"/>
  <c r="BG1476"/>
  <c r="BE1476"/>
  <c r="T1476"/>
  <c r="R1476"/>
  <c r="P1476"/>
  <c r="BI1461"/>
  <c r="BH1461"/>
  <c r="BG1461"/>
  <c r="BE1461"/>
  <c r="T1461"/>
  <c r="R1461"/>
  <c r="P1461"/>
  <c r="BI1459"/>
  <c r="BH1459"/>
  <c r="BG1459"/>
  <c r="BE1459"/>
  <c r="T1459"/>
  <c r="R1459"/>
  <c r="P1459"/>
  <c r="BI1458"/>
  <c r="BH1458"/>
  <c r="BG1458"/>
  <c r="BE1458"/>
  <c r="T1458"/>
  <c r="R1458"/>
  <c r="P1458"/>
  <c r="BI1457"/>
  <c r="BH1457"/>
  <c r="BG1457"/>
  <c r="BE1457"/>
  <c r="T1457"/>
  <c r="R1457"/>
  <c r="P1457"/>
  <c r="BI1454"/>
  <c r="BH1454"/>
  <c r="BG1454"/>
  <c r="BE1454"/>
  <c r="T1454"/>
  <c r="R1454"/>
  <c r="P1454"/>
  <c r="BI1448"/>
  <c r="BH1448"/>
  <c r="BG1448"/>
  <c r="BE1448"/>
  <c r="T1448"/>
  <c r="R1448"/>
  <c r="P1448"/>
  <c r="BI1445"/>
  <c r="BH1445"/>
  <c r="BG1445"/>
  <c r="BE1445"/>
  <c r="T1445"/>
  <c r="R1445"/>
  <c r="P1445"/>
  <c r="BI1437"/>
  <c r="BH1437"/>
  <c r="BG1437"/>
  <c r="BE1437"/>
  <c r="T1437"/>
  <c r="R1437"/>
  <c r="P1437"/>
  <c r="BI1431"/>
  <c r="BH1431"/>
  <c r="BG1431"/>
  <c r="BE1431"/>
  <c r="T1431"/>
  <c r="R1431"/>
  <c r="P1431"/>
  <c r="BI1424"/>
  <c r="BH1424"/>
  <c r="BG1424"/>
  <c r="BE1424"/>
  <c r="T1424"/>
  <c r="R1424"/>
  <c r="P1424"/>
  <c r="BI1423"/>
  <c r="BH1423"/>
  <c r="BG1423"/>
  <c r="BE1423"/>
  <c r="T1423"/>
  <c r="R1423"/>
  <c r="P1423"/>
  <c r="BI1420"/>
  <c r="BH1420"/>
  <c r="BG1420"/>
  <c r="BE1420"/>
  <c r="T1420"/>
  <c r="R1420"/>
  <c r="P1420"/>
  <c r="BI1416"/>
  <c r="BH1416"/>
  <c r="BG1416"/>
  <c r="BE1416"/>
  <c r="T1416"/>
  <c r="R1416"/>
  <c r="P1416"/>
  <c r="BI1413"/>
  <c r="BH1413"/>
  <c r="BG1413"/>
  <c r="BE1413"/>
  <c r="T1413"/>
  <c r="R1413"/>
  <c r="P1413"/>
  <c r="BI1409"/>
  <c r="BH1409"/>
  <c r="BG1409"/>
  <c r="BE1409"/>
  <c r="T1409"/>
  <c r="R1409"/>
  <c r="P1409"/>
  <c r="BI1405"/>
  <c r="BH1405"/>
  <c r="BG1405"/>
  <c r="BE1405"/>
  <c r="T1405"/>
  <c r="R1405"/>
  <c r="P1405"/>
  <c r="BI1403"/>
  <c r="BH1403"/>
  <c r="BG1403"/>
  <c r="BE1403"/>
  <c r="T1403"/>
  <c r="R1403"/>
  <c r="P1403"/>
  <c r="BI1397"/>
  <c r="BH1397"/>
  <c r="BG1397"/>
  <c r="BE1397"/>
  <c r="T1397"/>
  <c r="R1397"/>
  <c r="P1397"/>
  <c r="BI1393"/>
  <c r="BH1393"/>
  <c r="BG1393"/>
  <c r="BE1393"/>
  <c r="T1393"/>
  <c r="R1393"/>
  <c r="P1393"/>
  <c r="BI1387"/>
  <c r="BH1387"/>
  <c r="BG1387"/>
  <c r="BE1387"/>
  <c r="T1387"/>
  <c r="R1387"/>
  <c r="P1387"/>
  <c r="BI1381"/>
  <c r="BH1381"/>
  <c r="BG1381"/>
  <c r="BE1381"/>
  <c r="T1381"/>
  <c r="R1381"/>
  <c r="P1381"/>
  <c r="BI1379"/>
  <c r="BH1379"/>
  <c r="BG1379"/>
  <c r="BE1379"/>
  <c r="T1379"/>
  <c r="R1379"/>
  <c r="P1379"/>
  <c r="BI1378"/>
  <c r="BH1378"/>
  <c r="BG1378"/>
  <c r="BE1378"/>
  <c r="T1378"/>
  <c r="R1378"/>
  <c r="P1378"/>
  <c r="BI1377"/>
  <c r="BH1377"/>
  <c r="BG1377"/>
  <c r="BE1377"/>
  <c r="T1377"/>
  <c r="R1377"/>
  <c r="P1377"/>
  <c r="BI1371"/>
  <c r="BH1371"/>
  <c r="BG1371"/>
  <c r="BE1371"/>
  <c r="T1371"/>
  <c r="R1371"/>
  <c r="P1371"/>
  <c r="BI1365"/>
  <c r="BH1365"/>
  <c r="BG1365"/>
  <c r="BE1365"/>
  <c r="T1365"/>
  <c r="R1365"/>
  <c r="P1365"/>
  <c r="BI1362"/>
  <c r="BH1362"/>
  <c r="BG1362"/>
  <c r="BE1362"/>
  <c r="T1362"/>
  <c r="R1362"/>
  <c r="P1362"/>
  <c r="BI1356"/>
  <c r="BH1356"/>
  <c r="BG1356"/>
  <c r="BE1356"/>
  <c r="T1356"/>
  <c r="R1356"/>
  <c r="P1356"/>
  <c r="BI1349"/>
  <c r="BH1349"/>
  <c r="BG1349"/>
  <c r="BE1349"/>
  <c r="T1349"/>
  <c r="R1349"/>
  <c r="P1349"/>
  <c r="BI1343"/>
  <c r="BH1343"/>
  <c r="BG1343"/>
  <c r="BE1343"/>
  <c r="T1343"/>
  <c r="R1343"/>
  <c r="P1343"/>
  <c r="BI1337"/>
  <c r="BH1337"/>
  <c r="BG1337"/>
  <c r="BE1337"/>
  <c r="T1337"/>
  <c r="R1337"/>
  <c r="P1337"/>
  <c r="BI1331"/>
  <c r="BH1331"/>
  <c r="BG1331"/>
  <c r="BE1331"/>
  <c r="T1331"/>
  <c r="R1331"/>
  <c r="P1331"/>
  <c r="BI1325"/>
  <c r="BH1325"/>
  <c r="BG1325"/>
  <c r="BE1325"/>
  <c r="T1325"/>
  <c r="R1325"/>
  <c r="P1325"/>
  <c r="BI1319"/>
  <c r="BH1319"/>
  <c r="BG1319"/>
  <c r="BE1319"/>
  <c r="T1319"/>
  <c r="R1319"/>
  <c r="P1319"/>
  <c r="BI1316"/>
  <c r="BH1316"/>
  <c r="BG1316"/>
  <c r="BE1316"/>
  <c r="T1316"/>
  <c r="R1316"/>
  <c r="P1316"/>
  <c r="BI1314"/>
  <c r="BH1314"/>
  <c r="BG1314"/>
  <c r="BE1314"/>
  <c r="T1314"/>
  <c r="R1314"/>
  <c r="P1314"/>
  <c r="BI1313"/>
  <c r="BH1313"/>
  <c r="BG1313"/>
  <c r="BE1313"/>
  <c r="T1313"/>
  <c r="R1313"/>
  <c r="P1313"/>
  <c r="BI1312"/>
  <c r="BH1312"/>
  <c r="BG1312"/>
  <c r="BE1312"/>
  <c r="T1312"/>
  <c r="R1312"/>
  <c r="P1312"/>
  <c r="BI1306"/>
  <c r="BH1306"/>
  <c r="BG1306"/>
  <c r="BE1306"/>
  <c r="T1306"/>
  <c r="R1306"/>
  <c r="P1306"/>
  <c r="BI1300"/>
  <c r="BH1300"/>
  <c r="BG1300"/>
  <c r="BE1300"/>
  <c r="T1300"/>
  <c r="R1300"/>
  <c r="P1300"/>
  <c r="BI1294"/>
  <c r="BH1294"/>
  <c r="BG1294"/>
  <c r="BE1294"/>
  <c r="T1294"/>
  <c r="R1294"/>
  <c r="P1294"/>
  <c r="BI1288"/>
  <c r="BH1288"/>
  <c r="BG1288"/>
  <c r="BE1288"/>
  <c r="T1288"/>
  <c r="R1288"/>
  <c r="P1288"/>
  <c r="BI1282"/>
  <c r="BH1282"/>
  <c r="BG1282"/>
  <c r="BE1282"/>
  <c r="T1282"/>
  <c r="R1282"/>
  <c r="P1282"/>
  <c r="BI1276"/>
  <c r="BH1276"/>
  <c r="BG1276"/>
  <c r="BE1276"/>
  <c r="T1276"/>
  <c r="R1276"/>
  <c r="P1276"/>
  <c r="BI1275"/>
  <c r="BH1275"/>
  <c r="BG1275"/>
  <c r="BE1275"/>
  <c r="T1275"/>
  <c r="R1275"/>
  <c r="P1275"/>
  <c r="BI1269"/>
  <c r="BH1269"/>
  <c r="BG1269"/>
  <c r="BE1269"/>
  <c r="T1269"/>
  <c r="R1269"/>
  <c r="P1269"/>
  <c r="BI1263"/>
  <c r="BH1263"/>
  <c r="BG1263"/>
  <c r="BE1263"/>
  <c r="T1263"/>
  <c r="R1263"/>
  <c r="P1263"/>
  <c r="BI1261"/>
  <c r="BH1261"/>
  <c r="BG1261"/>
  <c r="BE1261"/>
  <c r="T1261"/>
  <c r="R1261"/>
  <c r="P1261"/>
  <c r="BI1260"/>
  <c r="BH1260"/>
  <c r="BG1260"/>
  <c r="BE1260"/>
  <c r="T1260"/>
  <c r="R1260"/>
  <c r="P1260"/>
  <c r="BI1259"/>
  <c r="BH1259"/>
  <c r="BG1259"/>
  <c r="BE1259"/>
  <c r="T1259"/>
  <c r="R1259"/>
  <c r="P1259"/>
  <c r="BI1258"/>
  <c r="BH1258"/>
  <c r="BG1258"/>
  <c r="BE1258"/>
  <c r="T1258"/>
  <c r="R1258"/>
  <c r="P1258"/>
  <c r="BI1252"/>
  <c r="BH1252"/>
  <c r="BG1252"/>
  <c r="BE1252"/>
  <c r="T1252"/>
  <c r="R1252"/>
  <c r="P1252"/>
  <c r="BI1245"/>
  <c r="BH1245"/>
  <c r="BG1245"/>
  <c r="BE1245"/>
  <c r="T1245"/>
  <c r="R1245"/>
  <c r="P1245"/>
  <c r="BI1244"/>
  <c r="BH1244"/>
  <c r="BG1244"/>
  <c r="BE1244"/>
  <c r="T1244"/>
  <c r="R1244"/>
  <c r="P1244"/>
  <c r="BI1243"/>
  <c r="BH1243"/>
  <c r="BG1243"/>
  <c r="BE1243"/>
  <c r="T1243"/>
  <c r="R1243"/>
  <c r="P1243"/>
  <c r="BI1237"/>
  <c r="BH1237"/>
  <c r="BG1237"/>
  <c r="BE1237"/>
  <c r="T1237"/>
  <c r="R1237"/>
  <c r="P1237"/>
  <c r="BI1234"/>
  <c r="BH1234"/>
  <c r="BG1234"/>
  <c r="BE1234"/>
  <c r="T1234"/>
  <c r="R1234"/>
  <c r="P1234"/>
  <c r="BI1228"/>
  <c r="BH1228"/>
  <c r="BG1228"/>
  <c r="BE1228"/>
  <c r="T1228"/>
  <c r="R1228"/>
  <c r="P1228"/>
  <c r="BI1220"/>
  <c r="BH1220"/>
  <c r="BG1220"/>
  <c r="BE1220"/>
  <c r="T1220"/>
  <c r="R1220"/>
  <c r="P1220"/>
  <c r="BI1214"/>
  <c r="BH1214"/>
  <c r="BG1214"/>
  <c r="BE1214"/>
  <c r="T1214"/>
  <c r="R1214"/>
  <c r="P1214"/>
  <c r="BI1208"/>
  <c r="BH1208"/>
  <c r="BG1208"/>
  <c r="BE1208"/>
  <c r="T1208"/>
  <c r="R1208"/>
  <c r="P1208"/>
  <c r="BI1200"/>
  <c r="BH1200"/>
  <c r="BG1200"/>
  <c r="BE1200"/>
  <c r="T1200"/>
  <c r="T1199"/>
  <c r="R1200"/>
  <c r="R1199"/>
  <c r="P1200"/>
  <c r="P1199"/>
  <c r="BI1198"/>
  <c r="BH1198"/>
  <c r="BG1198"/>
  <c r="BE1198"/>
  <c r="T1198"/>
  <c r="R1198"/>
  <c r="P1198"/>
  <c r="BI1197"/>
  <c r="BH1197"/>
  <c r="BG1197"/>
  <c r="BE1197"/>
  <c r="T1197"/>
  <c r="R1197"/>
  <c r="P1197"/>
  <c r="BI1196"/>
  <c r="BH1196"/>
  <c r="BG1196"/>
  <c r="BE1196"/>
  <c r="T1196"/>
  <c r="R1196"/>
  <c r="P1196"/>
  <c r="BI1192"/>
  <c r="BH1192"/>
  <c r="BG1192"/>
  <c r="BE1192"/>
  <c r="T1192"/>
  <c r="R1192"/>
  <c r="P1192"/>
  <c r="BI1190"/>
  <c r="BH1190"/>
  <c r="BG1190"/>
  <c r="BE1190"/>
  <c r="T1190"/>
  <c r="R1190"/>
  <c r="P1190"/>
  <c r="BI1187"/>
  <c r="BH1187"/>
  <c r="BG1187"/>
  <c r="BE1187"/>
  <c r="T1187"/>
  <c r="R1187"/>
  <c r="P1187"/>
  <c r="BI1179"/>
  <c r="BH1179"/>
  <c r="BG1179"/>
  <c r="BE1179"/>
  <c r="T1179"/>
  <c r="R1179"/>
  <c r="P1179"/>
  <c r="BI1178"/>
  <c r="BH1178"/>
  <c r="BG1178"/>
  <c r="BE1178"/>
  <c r="T1178"/>
  <c r="R1178"/>
  <c r="P1178"/>
  <c r="BI1166"/>
  <c r="BH1166"/>
  <c r="BG1166"/>
  <c r="BE1166"/>
  <c r="T1166"/>
  <c r="R1166"/>
  <c r="P1166"/>
  <c r="BI1158"/>
  <c r="BH1158"/>
  <c r="BG1158"/>
  <c r="BE1158"/>
  <c r="T1158"/>
  <c r="R1158"/>
  <c r="P1158"/>
  <c r="BI1144"/>
  <c r="BH1144"/>
  <c r="BG1144"/>
  <c r="BE1144"/>
  <c r="T1144"/>
  <c r="R1144"/>
  <c r="P1144"/>
  <c r="BI1130"/>
  <c r="BH1130"/>
  <c r="BG1130"/>
  <c r="BE1130"/>
  <c r="T1130"/>
  <c r="R1130"/>
  <c r="P1130"/>
  <c r="BI1126"/>
  <c r="BH1126"/>
  <c r="BG1126"/>
  <c r="BE1126"/>
  <c r="T1126"/>
  <c r="R1126"/>
  <c r="P1126"/>
  <c r="BI1118"/>
  <c r="BH1118"/>
  <c r="BG1118"/>
  <c r="BE1118"/>
  <c r="T1118"/>
  <c r="R1118"/>
  <c r="P1118"/>
  <c r="BI1106"/>
  <c r="BH1106"/>
  <c r="BG1106"/>
  <c r="BE1106"/>
  <c r="T1106"/>
  <c r="R1106"/>
  <c r="P1106"/>
  <c r="BI1100"/>
  <c r="BH1100"/>
  <c r="BG1100"/>
  <c r="BE1100"/>
  <c r="T1100"/>
  <c r="R1100"/>
  <c r="P1100"/>
  <c r="BI1097"/>
  <c r="BH1097"/>
  <c r="BG1097"/>
  <c r="BE1097"/>
  <c r="T1097"/>
  <c r="R1097"/>
  <c r="P1097"/>
  <c r="BI1094"/>
  <c r="BH1094"/>
  <c r="BG1094"/>
  <c r="BE1094"/>
  <c r="T1094"/>
  <c r="R1094"/>
  <c r="P1094"/>
  <c r="BI1080"/>
  <c r="BH1080"/>
  <c r="BG1080"/>
  <c r="BE1080"/>
  <c r="T1080"/>
  <c r="R1080"/>
  <c r="P1080"/>
  <c r="BI1077"/>
  <c r="BH1077"/>
  <c r="BG1077"/>
  <c r="BE1077"/>
  <c r="T1077"/>
  <c r="R1077"/>
  <c r="P1077"/>
  <c r="BI1071"/>
  <c r="BH1071"/>
  <c r="BG1071"/>
  <c r="BE1071"/>
  <c r="T1071"/>
  <c r="R1071"/>
  <c r="P1071"/>
  <c r="BI1065"/>
  <c r="BH1065"/>
  <c r="BG1065"/>
  <c r="BE1065"/>
  <c r="T1065"/>
  <c r="R1065"/>
  <c r="P1065"/>
  <c r="BI1054"/>
  <c r="BH1054"/>
  <c r="BG1054"/>
  <c r="BE1054"/>
  <c r="T1054"/>
  <c r="T1053"/>
  <c r="R1054"/>
  <c r="R1053"/>
  <c r="P1054"/>
  <c r="P1053"/>
  <c r="BI1051"/>
  <c r="BH1051"/>
  <c r="BG1051"/>
  <c r="BE1051"/>
  <c r="T1051"/>
  <c r="R1051"/>
  <c r="P1051"/>
  <c r="BI1049"/>
  <c r="BH1049"/>
  <c r="BG1049"/>
  <c r="BE1049"/>
  <c r="T1049"/>
  <c r="R1049"/>
  <c r="P1049"/>
  <c r="BI1047"/>
  <c r="BH1047"/>
  <c r="BG1047"/>
  <c r="BE1047"/>
  <c r="T1047"/>
  <c r="R1047"/>
  <c r="P1047"/>
  <c r="BI1046"/>
  <c r="BH1046"/>
  <c r="BG1046"/>
  <c r="BE1046"/>
  <c r="T1046"/>
  <c r="R1046"/>
  <c r="P1046"/>
  <c r="BI1040"/>
  <c r="BH1040"/>
  <c r="BG1040"/>
  <c r="BE1040"/>
  <c r="T1040"/>
  <c r="R1040"/>
  <c r="P1040"/>
  <c r="BI1038"/>
  <c r="BH1038"/>
  <c r="BG1038"/>
  <c r="BE1038"/>
  <c r="T1038"/>
  <c r="R1038"/>
  <c r="P1038"/>
  <c r="BI1037"/>
  <c r="BH1037"/>
  <c r="BG1037"/>
  <c r="BE1037"/>
  <c r="T1037"/>
  <c r="R1037"/>
  <c r="P1037"/>
  <c r="BI1036"/>
  <c r="BH1036"/>
  <c r="BG1036"/>
  <c r="BE1036"/>
  <c r="T1036"/>
  <c r="R1036"/>
  <c r="P1036"/>
  <c r="BI1034"/>
  <c r="BH1034"/>
  <c r="BG1034"/>
  <c r="BE1034"/>
  <c r="T1034"/>
  <c r="R1034"/>
  <c r="P1034"/>
  <c r="BI1032"/>
  <c r="BH1032"/>
  <c r="BG1032"/>
  <c r="BE1032"/>
  <c r="T1032"/>
  <c r="R1032"/>
  <c r="P1032"/>
  <c r="BI1029"/>
  <c r="BH1029"/>
  <c r="BG1029"/>
  <c r="BE1029"/>
  <c r="T1029"/>
  <c r="R1029"/>
  <c r="P1029"/>
  <c r="BI1027"/>
  <c r="BH1027"/>
  <c r="BG1027"/>
  <c r="BE1027"/>
  <c r="T1027"/>
  <c r="R1027"/>
  <c r="P1027"/>
  <c r="BI1024"/>
  <c r="BH1024"/>
  <c r="BG1024"/>
  <c r="BE1024"/>
  <c r="T1024"/>
  <c r="R1024"/>
  <c r="P1024"/>
  <c r="BI1023"/>
  <c r="BH1023"/>
  <c r="BG1023"/>
  <c r="BE1023"/>
  <c r="T1023"/>
  <c r="R1023"/>
  <c r="P1023"/>
  <c r="BI1021"/>
  <c r="BH1021"/>
  <c r="BG1021"/>
  <c r="BE1021"/>
  <c r="T1021"/>
  <c r="R1021"/>
  <c r="P1021"/>
  <c r="BI1019"/>
  <c r="BH1019"/>
  <c r="BG1019"/>
  <c r="BE1019"/>
  <c r="T1019"/>
  <c r="R1019"/>
  <c r="P1019"/>
  <c r="BI1018"/>
  <c r="BH1018"/>
  <c r="BG1018"/>
  <c r="BE1018"/>
  <c r="T1018"/>
  <c r="R1018"/>
  <c r="P1018"/>
  <c r="BI1016"/>
  <c r="BH1016"/>
  <c r="BG1016"/>
  <c r="BE1016"/>
  <c r="T1016"/>
  <c r="R1016"/>
  <c r="P1016"/>
  <c r="BI1015"/>
  <c r="BH1015"/>
  <c r="BG1015"/>
  <c r="BE1015"/>
  <c r="T1015"/>
  <c r="R1015"/>
  <c r="P1015"/>
  <c r="BI1014"/>
  <c r="BH1014"/>
  <c r="BG1014"/>
  <c r="BE1014"/>
  <c r="T1014"/>
  <c r="R1014"/>
  <c r="P1014"/>
  <c r="BI1013"/>
  <c r="BH1013"/>
  <c r="BG1013"/>
  <c r="BE1013"/>
  <c r="T1013"/>
  <c r="R1013"/>
  <c r="P1013"/>
  <c r="BI1011"/>
  <c r="BH1011"/>
  <c r="BG1011"/>
  <c r="BE1011"/>
  <c r="T1011"/>
  <c r="R1011"/>
  <c r="P1011"/>
  <c r="BI1010"/>
  <c r="BH1010"/>
  <c r="BG1010"/>
  <c r="BE1010"/>
  <c r="T1010"/>
  <c r="R1010"/>
  <c r="P1010"/>
  <c r="BI1009"/>
  <c r="BH1009"/>
  <c r="BG1009"/>
  <c r="BE1009"/>
  <c r="T1009"/>
  <c r="R1009"/>
  <c r="P1009"/>
  <c r="BI1007"/>
  <c r="BH1007"/>
  <c r="BG1007"/>
  <c r="BE1007"/>
  <c r="T1007"/>
  <c r="R1007"/>
  <c r="P1007"/>
  <c r="BI1003"/>
  <c r="BH1003"/>
  <c r="BG1003"/>
  <c r="BE1003"/>
  <c r="T1003"/>
  <c r="R1003"/>
  <c r="P1003"/>
  <c r="BI997"/>
  <c r="BH997"/>
  <c r="BG997"/>
  <c r="BE997"/>
  <c r="T997"/>
  <c r="R997"/>
  <c r="P997"/>
  <c r="BI996"/>
  <c r="BH996"/>
  <c r="BG996"/>
  <c r="BE996"/>
  <c r="T996"/>
  <c r="R996"/>
  <c r="P996"/>
  <c r="BI995"/>
  <c r="BH995"/>
  <c r="BG995"/>
  <c r="BE995"/>
  <c r="T995"/>
  <c r="R995"/>
  <c r="P995"/>
  <c r="BI991"/>
  <c r="BH991"/>
  <c r="BG991"/>
  <c r="BE991"/>
  <c r="T991"/>
  <c r="R991"/>
  <c r="P991"/>
  <c r="BI990"/>
  <c r="BH990"/>
  <c r="BG990"/>
  <c r="BE990"/>
  <c r="T990"/>
  <c r="R990"/>
  <c r="P990"/>
  <c r="BI988"/>
  <c r="BH988"/>
  <c r="BG988"/>
  <c r="BE988"/>
  <c r="T988"/>
  <c r="R988"/>
  <c r="P988"/>
  <c r="BI987"/>
  <c r="BH987"/>
  <c r="BG987"/>
  <c r="BE987"/>
  <c r="T987"/>
  <c r="R987"/>
  <c r="P987"/>
  <c r="BI984"/>
  <c r="BH984"/>
  <c r="BG984"/>
  <c r="BE984"/>
  <c r="T984"/>
  <c r="R984"/>
  <c r="P984"/>
  <c r="BI982"/>
  <c r="BH982"/>
  <c r="BG982"/>
  <c r="BE982"/>
  <c r="T982"/>
  <c r="R982"/>
  <c r="P982"/>
  <c r="BI980"/>
  <c r="BH980"/>
  <c r="BG980"/>
  <c r="BE980"/>
  <c r="T980"/>
  <c r="R980"/>
  <c r="P980"/>
  <c r="BI978"/>
  <c r="BH978"/>
  <c r="BG978"/>
  <c r="BE978"/>
  <c r="T978"/>
  <c r="R978"/>
  <c r="P978"/>
  <c r="BI964"/>
  <c r="BH964"/>
  <c r="BG964"/>
  <c r="BE964"/>
  <c r="T964"/>
  <c r="R964"/>
  <c r="P964"/>
  <c r="BI952"/>
  <c r="BH952"/>
  <c r="BG952"/>
  <c r="BE952"/>
  <c r="T952"/>
  <c r="R952"/>
  <c r="P952"/>
  <c r="BI948"/>
  <c r="BH948"/>
  <c r="BG948"/>
  <c r="BE948"/>
  <c r="T948"/>
  <c r="R948"/>
  <c r="P948"/>
  <c r="BI944"/>
  <c r="BH944"/>
  <c r="BG944"/>
  <c r="BE944"/>
  <c r="T944"/>
  <c r="R944"/>
  <c r="P944"/>
  <c r="BI942"/>
  <c r="BH942"/>
  <c r="BG942"/>
  <c r="BE942"/>
  <c r="T942"/>
  <c r="R942"/>
  <c r="P942"/>
  <c r="BI941"/>
  <c r="BH941"/>
  <c r="BG941"/>
  <c r="BE941"/>
  <c r="T941"/>
  <c r="R941"/>
  <c r="P941"/>
  <c r="BI937"/>
  <c r="BH937"/>
  <c r="BG937"/>
  <c r="BE937"/>
  <c r="T937"/>
  <c r="R937"/>
  <c r="P937"/>
  <c r="BI923"/>
  <c r="BH923"/>
  <c r="BG923"/>
  <c r="BE923"/>
  <c r="T923"/>
  <c r="R923"/>
  <c r="P923"/>
  <c r="BI922"/>
  <c r="BH922"/>
  <c r="BG922"/>
  <c r="BE922"/>
  <c r="T922"/>
  <c r="R922"/>
  <c r="P922"/>
  <c r="BI919"/>
  <c r="BH919"/>
  <c r="BG919"/>
  <c r="BE919"/>
  <c r="T919"/>
  <c r="R919"/>
  <c r="P919"/>
  <c r="BI918"/>
  <c r="BH918"/>
  <c r="BG918"/>
  <c r="BE918"/>
  <c r="T918"/>
  <c r="R918"/>
  <c r="P918"/>
  <c r="BI917"/>
  <c r="BH917"/>
  <c r="BG917"/>
  <c r="BE917"/>
  <c r="T917"/>
  <c r="R917"/>
  <c r="P917"/>
  <c r="BI913"/>
  <c r="BH913"/>
  <c r="BG913"/>
  <c r="BE913"/>
  <c r="T913"/>
  <c r="R913"/>
  <c r="P913"/>
  <c r="BI901"/>
  <c r="BH901"/>
  <c r="BG901"/>
  <c r="BE901"/>
  <c r="T901"/>
  <c r="R901"/>
  <c r="P901"/>
  <c r="BI889"/>
  <c r="BH889"/>
  <c r="BG889"/>
  <c r="BE889"/>
  <c r="T889"/>
  <c r="R889"/>
  <c r="P889"/>
  <c r="BI875"/>
  <c r="BH875"/>
  <c r="BG875"/>
  <c r="BE875"/>
  <c r="T875"/>
  <c r="R875"/>
  <c r="P875"/>
  <c r="BI874"/>
  <c r="BH874"/>
  <c r="BG874"/>
  <c r="BE874"/>
  <c r="T874"/>
  <c r="R874"/>
  <c r="P874"/>
  <c r="BI873"/>
  <c r="BH873"/>
  <c r="BG873"/>
  <c r="BE873"/>
  <c r="T873"/>
  <c r="R873"/>
  <c r="P873"/>
  <c r="BI872"/>
  <c r="BH872"/>
  <c r="BG872"/>
  <c r="BE872"/>
  <c r="T872"/>
  <c r="R872"/>
  <c r="P872"/>
  <c r="BI871"/>
  <c r="BH871"/>
  <c r="BG871"/>
  <c r="BE871"/>
  <c r="T871"/>
  <c r="R871"/>
  <c r="P871"/>
  <c r="BI870"/>
  <c r="BH870"/>
  <c r="BG870"/>
  <c r="BE870"/>
  <c r="T870"/>
  <c r="R870"/>
  <c r="P870"/>
  <c r="BI869"/>
  <c r="BH869"/>
  <c r="BG869"/>
  <c r="BE869"/>
  <c r="T869"/>
  <c r="R869"/>
  <c r="P869"/>
  <c r="BI868"/>
  <c r="BH868"/>
  <c r="BG868"/>
  <c r="BE868"/>
  <c r="T868"/>
  <c r="R868"/>
  <c r="P868"/>
  <c r="BI867"/>
  <c r="BH867"/>
  <c r="BG867"/>
  <c r="BE867"/>
  <c r="T867"/>
  <c r="R867"/>
  <c r="P867"/>
  <c r="BI865"/>
  <c r="BH865"/>
  <c r="BG865"/>
  <c r="BE865"/>
  <c r="T865"/>
  <c r="R865"/>
  <c r="P865"/>
  <c r="BI861"/>
  <c r="BH861"/>
  <c r="BG861"/>
  <c r="BE861"/>
  <c r="T861"/>
  <c r="R861"/>
  <c r="P861"/>
  <c r="BI837"/>
  <c r="BH837"/>
  <c r="BG837"/>
  <c r="BE837"/>
  <c r="T837"/>
  <c r="R837"/>
  <c r="P837"/>
  <c r="BI819"/>
  <c r="BH819"/>
  <c r="BG819"/>
  <c r="BE819"/>
  <c r="T819"/>
  <c r="R819"/>
  <c r="P819"/>
  <c r="BI816"/>
  <c r="BH816"/>
  <c r="BG816"/>
  <c r="BE816"/>
  <c r="T816"/>
  <c r="R816"/>
  <c r="P816"/>
  <c r="BI813"/>
  <c r="BH813"/>
  <c r="BG813"/>
  <c r="BE813"/>
  <c r="T813"/>
  <c r="R813"/>
  <c r="P813"/>
  <c r="BI811"/>
  <c r="BH811"/>
  <c r="BG811"/>
  <c r="BE811"/>
  <c r="T811"/>
  <c r="R811"/>
  <c r="P811"/>
  <c r="BI809"/>
  <c r="BH809"/>
  <c r="BG809"/>
  <c r="BE809"/>
  <c r="T809"/>
  <c r="R809"/>
  <c r="P809"/>
  <c r="BI807"/>
  <c r="BH807"/>
  <c r="BG807"/>
  <c r="BE807"/>
  <c r="T807"/>
  <c r="R807"/>
  <c r="P807"/>
  <c r="BI805"/>
  <c r="BH805"/>
  <c r="BG805"/>
  <c r="BE805"/>
  <c r="T805"/>
  <c r="R805"/>
  <c r="P805"/>
  <c r="BI804"/>
  <c r="BH804"/>
  <c r="BG804"/>
  <c r="BE804"/>
  <c r="T804"/>
  <c r="R804"/>
  <c r="P804"/>
  <c r="BI802"/>
  <c r="BH802"/>
  <c r="BG802"/>
  <c r="BE802"/>
  <c r="T802"/>
  <c r="R802"/>
  <c r="P802"/>
  <c r="BI801"/>
  <c r="BH801"/>
  <c r="BG801"/>
  <c r="BE801"/>
  <c r="T801"/>
  <c r="R801"/>
  <c r="P801"/>
  <c r="BI800"/>
  <c r="BH800"/>
  <c r="BG800"/>
  <c r="BE800"/>
  <c r="T800"/>
  <c r="R800"/>
  <c r="P800"/>
  <c r="BI790"/>
  <c r="BH790"/>
  <c r="BG790"/>
  <c r="BE790"/>
  <c r="T790"/>
  <c r="R790"/>
  <c r="P790"/>
  <c r="BI782"/>
  <c r="BH782"/>
  <c r="BG782"/>
  <c r="BE782"/>
  <c r="T782"/>
  <c r="R782"/>
  <c r="P782"/>
  <c r="BI772"/>
  <c r="BH772"/>
  <c r="BG772"/>
  <c r="BE772"/>
  <c r="T772"/>
  <c r="R772"/>
  <c r="P772"/>
  <c r="BI762"/>
  <c r="BH762"/>
  <c r="BG762"/>
  <c r="BE762"/>
  <c r="T762"/>
  <c r="R762"/>
  <c r="P762"/>
  <c r="BI754"/>
  <c r="BH754"/>
  <c r="BG754"/>
  <c r="BE754"/>
  <c r="T754"/>
  <c r="R754"/>
  <c r="P754"/>
  <c r="BI744"/>
  <c r="BH744"/>
  <c r="BG744"/>
  <c r="BE744"/>
  <c r="T744"/>
  <c r="R744"/>
  <c r="P744"/>
  <c r="BI741"/>
  <c r="BH741"/>
  <c r="BG741"/>
  <c r="BE741"/>
  <c r="T741"/>
  <c r="R741"/>
  <c r="P741"/>
  <c r="BI738"/>
  <c r="BH738"/>
  <c r="BG738"/>
  <c r="BE738"/>
  <c r="T738"/>
  <c r="R738"/>
  <c r="P738"/>
  <c r="BI735"/>
  <c r="BH735"/>
  <c r="BG735"/>
  <c r="BE735"/>
  <c r="T735"/>
  <c r="R735"/>
  <c r="P735"/>
  <c r="BI725"/>
  <c r="BH725"/>
  <c r="BG725"/>
  <c r="BE725"/>
  <c r="T725"/>
  <c r="R725"/>
  <c r="P725"/>
  <c r="BI717"/>
  <c r="BH717"/>
  <c r="BG717"/>
  <c r="BE717"/>
  <c r="T717"/>
  <c r="R717"/>
  <c r="P717"/>
  <c r="BI707"/>
  <c r="BH707"/>
  <c r="BG707"/>
  <c r="BE707"/>
  <c r="T707"/>
  <c r="R707"/>
  <c r="P707"/>
  <c r="BI706"/>
  <c r="BH706"/>
  <c r="BG706"/>
  <c r="BE706"/>
  <c r="T706"/>
  <c r="R706"/>
  <c r="P706"/>
  <c r="BI704"/>
  <c r="BH704"/>
  <c r="BG704"/>
  <c r="BE704"/>
  <c r="T704"/>
  <c r="R704"/>
  <c r="P704"/>
  <c r="BI703"/>
  <c r="BH703"/>
  <c r="BG703"/>
  <c r="BE703"/>
  <c r="T703"/>
  <c r="R703"/>
  <c r="P703"/>
  <c r="BI702"/>
  <c r="BH702"/>
  <c r="BG702"/>
  <c r="BE702"/>
  <c r="T702"/>
  <c r="R702"/>
  <c r="P702"/>
  <c r="BI699"/>
  <c r="BH699"/>
  <c r="BG699"/>
  <c r="BE699"/>
  <c r="T699"/>
  <c r="R699"/>
  <c r="P699"/>
  <c r="BI697"/>
  <c r="BH697"/>
  <c r="BG697"/>
  <c r="BE697"/>
  <c r="T697"/>
  <c r="R697"/>
  <c r="P697"/>
  <c r="BI696"/>
  <c r="BH696"/>
  <c r="BG696"/>
  <c r="BE696"/>
  <c r="T696"/>
  <c r="R696"/>
  <c r="P696"/>
  <c r="BI695"/>
  <c r="BH695"/>
  <c r="BG695"/>
  <c r="BE695"/>
  <c r="T695"/>
  <c r="R695"/>
  <c r="P695"/>
  <c r="BI694"/>
  <c r="BH694"/>
  <c r="BG694"/>
  <c r="BE694"/>
  <c r="T694"/>
  <c r="R694"/>
  <c r="P694"/>
  <c r="BI692"/>
  <c r="BH692"/>
  <c r="BG692"/>
  <c r="BE692"/>
  <c r="T692"/>
  <c r="R692"/>
  <c r="P692"/>
  <c r="BI689"/>
  <c r="BH689"/>
  <c r="BG689"/>
  <c r="BE689"/>
  <c r="T689"/>
  <c r="R689"/>
  <c r="P689"/>
  <c r="BI686"/>
  <c r="BH686"/>
  <c r="BG686"/>
  <c r="BE686"/>
  <c r="T686"/>
  <c r="R686"/>
  <c r="P686"/>
  <c r="BI683"/>
  <c r="BH683"/>
  <c r="BG683"/>
  <c r="BE683"/>
  <c r="T683"/>
  <c r="R683"/>
  <c r="P683"/>
  <c r="BI681"/>
  <c r="BH681"/>
  <c r="BG681"/>
  <c r="BE681"/>
  <c r="T681"/>
  <c r="R681"/>
  <c r="P681"/>
  <c r="BI680"/>
  <c r="BH680"/>
  <c r="BG680"/>
  <c r="BE680"/>
  <c r="T680"/>
  <c r="R680"/>
  <c r="P680"/>
  <c r="BI679"/>
  <c r="BH679"/>
  <c r="BG679"/>
  <c r="BE679"/>
  <c r="T679"/>
  <c r="R679"/>
  <c r="P679"/>
  <c r="BI678"/>
  <c r="BH678"/>
  <c r="BG678"/>
  <c r="BE678"/>
  <c r="T678"/>
  <c r="R678"/>
  <c r="P678"/>
  <c r="BI675"/>
  <c r="BH675"/>
  <c r="BG675"/>
  <c r="BE675"/>
  <c r="T675"/>
  <c r="R675"/>
  <c r="P675"/>
  <c r="BI674"/>
  <c r="BH674"/>
  <c r="BG674"/>
  <c r="BE674"/>
  <c r="T674"/>
  <c r="R674"/>
  <c r="P674"/>
  <c r="BI666"/>
  <c r="BH666"/>
  <c r="BG666"/>
  <c r="BE666"/>
  <c r="T666"/>
  <c r="R666"/>
  <c r="P666"/>
  <c r="BI665"/>
  <c r="BH665"/>
  <c r="BG665"/>
  <c r="BE665"/>
  <c r="T665"/>
  <c r="R665"/>
  <c r="P665"/>
  <c r="BI664"/>
  <c r="BH664"/>
  <c r="BG664"/>
  <c r="BE664"/>
  <c r="T664"/>
  <c r="R664"/>
  <c r="P664"/>
  <c r="BI663"/>
  <c r="BH663"/>
  <c r="BG663"/>
  <c r="BE663"/>
  <c r="T663"/>
  <c r="R663"/>
  <c r="P663"/>
  <c r="BI662"/>
  <c r="BH662"/>
  <c r="BG662"/>
  <c r="BE662"/>
  <c r="T662"/>
  <c r="R662"/>
  <c r="P662"/>
  <c r="BI656"/>
  <c r="BH656"/>
  <c r="BG656"/>
  <c r="BE656"/>
  <c r="T656"/>
  <c r="R656"/>
  <c r="P656"/>
  <c r="BI653"/>
  <c r="BH653"/>
  <c r="BG653"/>
  <c r="BE653"/>
  <c r="T653"/>
  <c r="R653"/>
  <c r="P653"/>
  <c r="BI651"/>
  <c r="BH651"/>
  <c r="BG651"/>
  <c r="BE651"/>
  <c r="T651"/>
  <c r="R651"/>
  <c r="P651"/>
  <c r="BI650"/>
  <c r="BH650"/>
  <c r="BG650"/>
  <c r="BE650"/>
  <c r="T650"/>
  <c r="R650"/>
  <c r="P650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5"/>
  <c r="BH635"/>
  <c r="BG635"/>
  <c r="BE635"/>
  <c r="T635"/>
  <c r="R635"/>
  <c r="P635"/>
  <c r="BI634"/>
  <c r="BH634"/>
  <c r="BG634"/>
  <c r="BE634"/>
  <c r="T634"/>
  <c r="R634"/>
  <c r="P634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8"/>
  <c r="BH628"/>
  <c r="BG628"/>
  <c r="BE628"/>
  <c r="T628"/>
  <c r="R628"/>
  <c r="P628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8"/>
  <c r="BH618"/>
  <c r="BG618"/>
  <c r="BE618"/>
  <c r="T618"/>
  <c r="R618"/>
  <c r="P618"/>
  <c r="BI617"/>
  <c r="BH617"/>
  <c r="BG617"/>
  <c r="BE617"/>
  <c r="T617"/>
  <c r="R617"/>
  <c r="P617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9"/>
  <c r="BH609"/>
  <c r="BG609"/>
  <c r="BE609"/>
  <c r="T609"/>
  <c r="R609"/>
  <c r="P609"/>
  <c r="BI603"/>
  <c r="BH603"/>
  <c r="BG603"/>
  <c r="BE603"/>
  <c r="T603"/>
  <c r="R603"/>
  <c r="P603"/>
  <c r="BI602"/>
  <c r="BH602"/>
  <c r="BG602"/>
  <c r="BE602"/>
  <c r="T602"/>
  <c r="R602"/>
  <c r="P602"/>
  <c r="BI594"/>
  <c r="BH594"/>
  <c r="BG594"/>
  <c r="BE594"/>
  <c r="T594"/>
  <c r="R594"/>
  <c r="P594"/>
  <c r="BI586"/>
  <c r="BH586"/>
  <c r="BG586"/>
  <c r="BE586"/>
  <c r="T586"/>
  <c r="R586"/>
  <c r="P586"/>
  <c r="BI580"/>
  <c r="BH580"/>
  <c r="BG580"/>
  <c r="BE580"/>
  <c r="T580"/>
  <c r="R580"/>
  <c r="P580"/>
  <c r="BI574"/>
  <c r="BH574"/>
  <c r="BG574"/>
  <c r="BE574"/>
  <c r="T574"/>
  <c r="R574"/>
  <c r="P574"/>
  <c r="BI566"/>
  <c r="BH566"/>
  <c r="BG566"/>
  <c r="BE566"/>
  <c r="T566"/>
  <c r="R566"/>
  <c r="P566"/>
  <c r="BI563"/>
  <c r="BH563"/>
  <c r="BG563"/>
  <c r="BE563"/>
  <c r="T563"/>
  <c r="R563"/>
  <c r="P563"/>
  <c r="BI551"/>
  <c r="BH551"/>
  <c r="BG551"/>
  <c r="BE551"/>
  <c r="T551"/>
  <c r="R551"/>
  <c r="P551"/>
  <c r="BI550"/>
  <c r="BH550"/>
  <c r="BG550"/>
  <c r="BE550"/>
  <c r="T550"/>
  <c r="R550"/>
  <c r="P550"/>
  <c r="BI542"/>
  <c r="BH542"/>
  <c r="BG542"/>
  <c r="BE542"/>
  <c r="T542"/>
  <c r="R542"/>
  <c r="P542"/>
  <c r="BI540"/>
  <c r="BH540"/>
  <c r="BG540"/>
  <c r="BE540"/>
  <c r="T540"/>
  <c r="R540"/>
  <c r="P540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29"/>
  <c r="BH529"/>
  <c r="BG529"/>
  <c r="BE529"/>
  <c r="T529"/>
  <c r="R529"/>
  <c r="P529"/>
  <c r="BI526"/>
  <c r="BH526"/>
  <c r="BG526"/>
  <c r="BE526"/>
  <c r="T526"/>
  <c r="R526"/>
  <c r="P526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09"/>
  <c r="BH509"/>
  <c r="BG509"/>
  <c r="BE509"/>
  <c r="T509"/>
  <c r="R509"/>
  <c r="P509"/>
  <c r="BI501"/>
  <c r="BH501"/>
  <c r="BG501"/>
  <c r="BE501"/>
  <c r="T501"/>
  <c r="R501"/>
  <c r="P501"/>
  <c r="BI498"/>
  <c r="BH498"/>
  <c r="BG498"/>
  <c r="BE498"/>
  <c r="T498"/>
  <c r="R498"/>
  <c r="P498"/>
  <c r="BI492"/>
  <c r="BH492"/>
  <c r="BG492"/>
  <c r="BE492"/>
  <c r="T492"/>
  <c r="R492"/>
  <c r="P492"/>
  <c r="BI489"/>
  <c r="BH489"/>
  <c r="BG489"/>
  <c r="BE489"/>
  <c r="T489"/>
  <c r="R489"/>
  <c r="P489"/>
  <c r="BI481"/>
  <c r="BH481"/>
  <c r="BG481"/>
  <c r="BE481"/>
  <c r="T481"/>
  <c r="R481"/>
  <c r="P481"/>
  <c r="BI478"/>
  <c r="BH478"/>
  <c r="BG478"/>
  <c r="BE478"/>
  <c r="T478"/>
  <c r="R478"/>
  <c r="P478"/>
  <c r="BI475"/>
  <c r="BH475"/>
  <c r="BG475"/>
  <c r="BE475"/>
  <c r="T475"/>
  <c r="R475"/>
  <c r="P475"/>
  <c r="BI472"/>
  <c r="BH472"/>
  <c r="BG472"/>
  <c r="BE472"/>
  <c r="T472"/>
  <c r="R472"/>
  <c r="P472"/>
  <c r="BI469"/>
  <c r="BH469"/>
  <c r="BG469"/>
  <c r="BE469"/>
  <c r="T469"/>
  <c r="R469"/>
  <c r="P469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5"/>
  <c r="BH455"/>
  <c r="BG455"/>
  <c r="BE455"/>
  <c r="T455"/>
  <c r="R455"/>
  <c r="P455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1"/>
  <c r="BH441"/>
  <c r="BG441"/>
  <c r="BE441"/>
  <c r="T441"/>
  <c r="R441"/>
  <c r="P441"/>
  <c r="BI439"/>
  <c r="BH439"/>
  <c r="BG439"/>
  <c r="BE439"/>
  <c r="T439"/>
  <c r="R439"/>
  <c r="P439"/>
  <c r="BI433"/>
  <c r="BH433"/>
  <c r="BG433"/>
  <c r="BE433"/>
  <c r="T433"/>
  <c r="R433"/>
  <c r="P433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3"/>
  <c r="BH413"/>
  <c r="BG413"/>
  <c r="BE413"/>
  <c r="T413"/>
  <c r="R413"/>
  <c r="P413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4"/>
  <c r="BH404"/>
  <c r="BG404"/>
  <c r="BE404"/>
  <c r="T404"/>
  <c r="R404"/>
  <c r="P404"/>
  <c r="BI392"/>
  <c r="BH392"/>
  <c r="BG392"/>
  <c r="BE392"/>
  <c r="T392"/>
  <c r="R392"/>
  <c r="P392"/>
  <c r="BI384"/>
  <c r="BH384"/>
  <c r="BG384"/>
  <c r="BE384"/>
  <c r="T384"/>
  <c r="R384"/>
  <c r="P384"/>
  <c r="BI380"/>
  <c r="BH380"/>
  <c r="BG380"/>
  <c r="BE380"/>
  <c r="T380"/>
  <c r="R380"/>
  <c r="P380"/>
  <c r="BI370"/>
  <c r="BH370"/>
  <c r="BG370"/>
  <c r="BE370"/>
  <c r="T370"/>
  <c r="R370"/>
  <c r="P370"/>
  <c r="BI356"/>
  <c r="BH356"/>
  <c r="BG356"/>
  <c r="BE356"/>
  <c r="T356"/>
  <c r="R356"/>
  <c r="P356"/>
  <c r="BI353"/>
  <c r="BH353"/>
  <c r="BG353"/>
  <c r="BE353"/>
  <c r="T353"/>
  <c r="R353"/>
  <c r="P353"/>
  <c r="BI345"/>
  <c r="BH345"/>
  <c r="BG345"/>
  <c r="BE345"/>
  <c r="T345"/>
  <c r="R345"/>
  <c r="P345"/>
  <c r="BI337"/>
  <c r="BH337"/>
  <c r="BG337"/>
  <c r="BE337"/>
  <c r="T337"/>
  <c r="R337"/>
  <c r="P337"/>
  <c r="BI334"/>
  <c r="BH334"/>
  <c r="BG334"/>
  <c r="BE334"/>
  <c r="T334"/>
  <c r="R334"/>
  <c r="P334"/>
  <c r="BI320"/>
  <c r="BH320"/>
  <c r="BG320"/>
  <c r="BE320"/>
  <c r="T320"/>
  <c r="R320"/>
  <c r="P320"/>
  <c r="BI306"/>
  <c r="BH306"/>
  <c r="BG306"/>
  <c r="BE306"/>
  <c r="T306"/>
  <c r="R306"/>
  <c r="P306"/>
  <c r="BI295"/>
  <c r="BH295"/>
  <c r="BG295"/>
  <c r="BE295"/>
  <c r="T295"/>
  <c r="R295"/>
  <c r="P295"/>
  <c r="BI289"/>
  <c r="BH289"/>
  <c r="BG289"/>
  <c r="BE289"/>
  <c r="T289"/>
  <c r="R289"/>
  <c r="P289"/>
  <c r="BI275"/>
  <c r="BH275"/>
  <c r="BG275"/>
  <c r="BE275"/>
  <c r="T275"/>
  <c r="R275"/>
  <c r="P275"/>
  <c r="BI265"/>
  <c r="BH265"/>
  <c r="BG265"/>
  <c r="BE265"/>
  <c r="T265"/>
  <c r="R265"/>
  <c r="P265"/>
  <c r="BI255"/>
  <c r="BH255"/>
  <c r="BG255"/>
  <c r="BE255"/>
  <c r="T255"/>
  <c r="R255"/>
  <c r="P255"/>
  <c r="BI247"/>
  <c r="BH247"/>
  <c r="BG247"/>
  <c r="BE247"/>
  <c r="T247"/>
  <c r="R247"/>
  <c r="P247"/>
  <c r="BI232"/>
  <c r="BH232"/>
  <c r="BG232"/>
  <c r="BE232"/>
  <c r="T232"/>
  <c r="R232"/>
  <c r="P232"/>
  <c r="BI226"/>
  <c r="BH226"/>
  <c r="BG226"/>
  <c r="BE226"/>
  <c r="T226"/>
  <c r="R226"/>
  <c r="P226"/>
  <c r="BI211"/>
  <c r="BH211"/>
  <c r="BG211"/>
  <c r="BE211"/>
  <c r="T211"/>
  <c r="R211"/>
  <c r="P211"/>
  <c r="BI201"/>
  <c r="BH201"/>
  <c r="BG201"/>
  <c r="BE201"/>
  <c r="T201"/>
  <c r="R201"/>
  <c r="P201"/>
  <c r="BI198"/>
  <c r="BH198"/>
  <c r="BG198"/>
  <c r="BE198"/>
  <c r="T198"/>
  <c r="R198"/>
  <c r="P198"/>
  <c r="BI184"/>
  <c r="BH184"/>
  <c r="BG184"/>
  <c r="BE184"/>
  <c r="T184"/>
  <c r="R184"/>
  <c r="P184"/>
  <c r="BI170"/>
  <c r="BH170"/>
  <c r="BG170"/>
  <c r="BE170"/>
  <c r="T170"/>
  <c r="R170"/>
  <c r="P170"/>
  <c r="BI166"/>
  <c r="BH166"/>
  <c r="BG166"/>
  <c r="BE166"/>
  <c r="T166"/>
  <c r="R166"/>
  <c r="P166"/>
  <c r="BI162"/>
  <c r="BH162"/>
  <c r="BG162"/>
  <c r="BE162"/>
  <c r="T162"/>
  <c r="R162"/>
  <c r="P162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F142"/>
  <c r="E140"/>
  <c r="F89"/>
  <c r="E87"/>
  <c r="J24"/>
  <c r="E24"/>
  <c r="J145"/>
  <c r="J23"/>
  <c r="J21"/>
  <c r="E21"/>
  <c r="J91"/>
  <c r="J20"/>
  <c r="J18"/>
  <c r="E18"/>
  <c r="F145"/>
  <c r="J17"/>
  <c r="J15"/>
  <c r="E15"/>
  <c r="F144"/>
  <c r="J14"/>
  <c r="J12"/>
  <c r="J89"/>
  <c r="E7"/>
  <c r="E138"/>
  <c i="1" r="L90"/>
  <c r="AM90"/>
  <c r="AM89"/>
  <c r="L89"/>
  <c r="AM87"/>
  <c r="L87"/>
  <c r="L85"/>
  <c r="L84"/>
  <c i="2" r="BK1795"/>
  <c r="BK1721"/>
  <c r="BK1718"/>
  <c r="J1671"/>
  <c r="J1642"/>
  <c r="J1575"/>
  <c r="BK1557"/>
  <c r="J1529"/>
  <c r="BK1506"/>
  <c r="J1491"/>
  <c r="J1476"/>
  <c r="J1457"/>
  <c r="J1423"/>
  <c r="J1416"/>
  <c r="BK1413"/>
  <c r="J1403"/>
  <c r="BK1393"/>
  <c r="J1381"/>
  <c r="J1377"/>
  <c r="J1371"/>
  <c r="BK1365"/>
  <c r="J1349"/>
  <c r="BK1314"/>
  <c r="BK1300"/>
  <c r="BK1288"/>
  <c r="J1263"/>
  <c r="BK1259"/>
  <c r="J1252"/>
  <c r="J1237"/>
  <c r="BK1234"/>
  <c r="BK1200"/>
  <c r="J1197"/>
  <c r="J1196"/>
  <c r="BK1192"/>
  <c r="J1144"/>
  <c r="BK1126"/>
  <c r="BK1118"/>
  <c r="J1106"/>
  <c r="BK1100"/>
  <c r="BK1077"/>
  <c r="BK1071"/>
  <c r="BK1065"/>
  <c r="BK1049"/>
  <c r="BK1046"/>
  <c r="J1038"/>
  <c r="J1037"/>
  <c r="BK1029"/>
  <c r="BK1024"/>
  <c r="J1016"/>
  <c r="J1013"/>
  <c r="BK1010"/>
  <c r="BK1003"/>
  <c r="BK996"/>
  <c r="BK995"/>
  <c r="J952"/>
  <c r="BK948"/>
  <c r="J944"/>
  <c r="J941"/>
  <c r="J923"/>
  <c r="J919"/>
  <c r="BK874"/>
  <c r="BK870"/>
  <c r="J868"/>
  <c r="BK865"/>
  <c r="BK819"/>
  <c r="BK809"/>
  <c r="BK807"/>
  <c r="BK790"/>
  <c r="BK772"/>
  <c r="BK744"/>
  <c r="J738"/>
  <c r="BK735"/>
  <c r="J703"/>
  <c r="BK699"/>
  <c r="BK697"/>
  <c r="BK696"/>
  <c r="BK692"/>
  <c r="J683"/>
  <c r="BK680"/>
  <c r="J678"/>
  <c r="BK662"/>
  <c r="BK656"/>
  <c r="J650"/>
  <c r="J636"/>
  <c r="J634"/>
  <c r="J630"/>
  <c r="J625"/>
  <c r="J621"/>
  <c r="J620"/>
  <c r="J618"/>
  <c r="BK617"/>
  <c r="J613"/>
  <c r="BK580"/>
  <c r="J550"/>
  <c r="BK538"/>
  <c r="J537"/>
  <c r="J529"/>
  <c r="J526"/>
  <c r="BK524"/>
  <c r="J521"/>
  <c r="BK515"/>
  <c r="J475"/>
  <c r="BK460"/>
  <c r="J451"/>
  <c r="BK449"/>
  <c r="BK439"/>
  <c r="J433"/>
  <c r="BK421"/>
  <c r="J413"/>
  <c r="J408"/>
  <c r="J356"/>
  <c r="J345"/>
  <c r="J320"/>
  <c r="BK232"/>
  <c r="BK170"/>
  <c r="BK151"/>
  <c r="J1714"/>
  <c r="BK1700"/>
  <c r="BK1671"/>
  <c r="BK1537"/>
  <c r="J1521"/>
  <c r="J1506"/>
  <c r="BK1476"/>
  <c r="J1459"/>
  <c r="BK1405"/>
  <c r="BK1403"/>
  <c r="BK1387"/>
  <c r="BK1381"/>
  <c r="BK1349"/>
  <c r="BK1325"/>
  <c r="BK1319"/>
  <c r="J1312"/>
  <c r="BK1294"/>
  <c r="J1288"/>
  <c r="J1282"/>
  <c r="BK1263"/>
  <c r="J1243"/>
  <c r="BK1198"/>
  <c r="BK1196"/>
  <c r="BK1190"/>
  <c r="J1187"/>
  <c r="BK1166"/>
  <c r="BK1158"/>
  <c r="BK1130"/>
  <c r="J1118"/>
  <c r="J1065"/>
  <c r="J1051"/>
  <c r="BK1034"/>
  <c r="BK1027"/>
  <c r="J1024"/>
  <c r="J1019"/>
  <c r="J1018"/>
  <c r="J1010"/>
  <c r="J995"/>
  <c r="BK991"/>
  <c r="J988"/>
  <c r="BK984"/>
  <c r="J978"/>
  <c r="BK964"/>
  <c r="BK937"/>
  <c r="BK922"/>
  <c r="BK901"/>
  <c r="J872"/>
  <c r="BK867"/>
  <c r="J837"/>
  <c r="J801"/>
  <c r="BK800"/>
  <c r="J754"/>
  <c r="BK741"/>
  <c r="J735"/>
  <c r="BK706"/>
  <c r="BK703"/>
  <c r="J696"/>
  <c r="J695"/>
  <c r="J681"/>
  <c r="BK679"/>
  <c r="J665"/>
  <c r="J663"/>
  <c r="J649"/>
  <c r="J648"/>
  <c r="BK644"/>
  <c r="J640"/>
  <c r="BK639"/>
  <c r="BK638"/>
  <c r="J637"/>
  <c r="J635"/>
  <c r="J627"/>
  <c r="BK625"/>
  <c r="BK623"/>
  <c r="BK613"/>
  <c r="BK610"/>
  <c r="J580"/>
  <c r="BK566"/>
  <c r="BK563"/>
  <c r="J551"/>
  <c r="BK540"/>
  <c r="J538"/>
  <c r="J523"/>
  <c r="BK522"/>
  <c r="BK509"/>
  <c r="BK498"/>
  <c r="J489"/>
  <c r="J478"/>
  <c r="BK472"/>
  <c r="BK451"/>
  <c r="BK426"/>
  <c r="BK423"/>
  <c r="J384"/>
  <c r="BK380"/>
  <c r="J337"/>
  <c r="BK334"/>
  <c r="BK295"/>
  <c r="BK247"/>
  <c r="J232"/>
  <c r="J226"/>
  <c r="J201"/>
  <c r="J184"/>
  <c i="1" r="AS94"/>
  <c i="2" r="J1800"/>
  <c r="BK1750"/>
  <c r="BK1459"/>
  <c r="J1458"/>
  <c r="J1356"/>
  <c r="BK1337"/>
  <c r="BK1306"/>
  <c r="J1220"/>
  <c r="J1190"/>
  <c r="BK1054"/>
  <c r="J1027"/>
  <c r="BK1011"/>
  <c r="BK982"/>
  <c r="J948"/>
  <c r="BK868"/>
  <c r="BK686"/>
  <c r="J680"/>
  <c r="BK651"/>
  <c r="BK648"/>
  <c r="J623"/>
  <c r="J616"/>
  <c r="BK542"/>
  <c r="BK539"/>
  <c r="J524"/>
  <c r="J518"/>
  <c r="J515"/>
  <c r="J512"/>
  <c r="BK489"/>
  <c r="BK481"/>
  <c r="BK461"/>
  <c r="J455"/>
  <c r="J441"/>
  <c r="BK429"/>
  <c r="J428"/>
  <c r="J421"/>
  <c r="J407"/>
  <c r="J404"/>
  <c r="J392"/>
  <c r="BK370"/>
  <c r="BK275"/>
  <c r="J156"/>
  <c r="J1779"/>
  <c r="J1721"/>
  <c r="J1718"/>
  <c r="BK1714"/>
  <c r="J1584"/>
  <c r="J1557"/>
  <c r="J1537"/>
  <c r="BK1491"/>
  <c r="J1461"/>
  <c r="BK1454"/>
  <c r="J1445"/>
  <c r="BK1437"/>
  <c r="BK1424"/>
  <c r="J1420"/>
  <c r="BK1409"/>
  <c r="BK1397"/>
  <c r="J1387"/>
  <c r="BK1378"/>
  <c r="J1337"/>
  <c r="J1325"/>
  <c r="J1316"/>
  <c r="BK1313"/>
  <c r="BK1282"/>
  <c r="J1276"/>
  <c r="J1275"/>
  <c r="J1261"/>
  <c r="J1260"/>
  <c r="BK1258"/>
  <c r="J1244"/>
  <c r="BK1243"/>
  <c r="J1234"/>
  <c r="J1228"/>
  <c r="BK1220"/>
  <c r="BK1179"/>
  <c r="BK1178"/>
  <c r="J1126"/>
  <c r="J1097"/>
  <c r="BK1037"/>
  <c r="BK1032"/>
  <c r="J1023"/>
  <c r="BK1018"/>
  <c r="BK1016"/>
  <c r="J1015"/>
  <c r="BK1014"/>
  <c r="J1009"/>
  <c r="BK988"/>
  <c r="BK941"/>
  <c r="BK919"/>
  <c r="J918"/>
  <c r="J889"/>
  <c r="J875"/>
  <c r="J867"/>
  <c r="BK861"/>
  <c r="J819"/>
  <c r="J816"/>
  <c r="BK811"/>
  <c r="J809"/>
  <c r="J807"/>
  <c r="BK802"/>
  <c r="BK801"/>
  <c r="BK782"/>
  <c r="J772"/>
  <c r="BK754"/>
  <c r="J741"/>
  <c r="J725"/>
  <c r="J717"/>
  <c r="J702"/>
  <c r="BK675"/>
  <c r="J674"/>
  <c r="J662"/>
  <c r="J656"/>
  <c r="J653"/>
  <c r="BK643"/>
  <c r="BK642"/>
  <c r="J641"/>
  <c r="J639"/>
  <c r="J638"/>
  <c r="BK637"/>
  <c r="BK636"/>
  <c r="J631"/>
  <c r="J628"/>
  <c r="J622"/>
  <c r="BK620"/>
  <c r="J617"/>
  <c r="BK609"/>
  <c r="BK586"/>
  <c r="BK1800"/>
  <c r="BK1798"/>
  <c r="J1750"/>
  <c r="J1716"/>
  <c r="J1565"/>
  <c r="BK1521"/>
  <c r="J1448"/>
  <c r="BK1445"/>
  <c r="J1431"/>
  <c r="BK1416"/>
  <c r="J1413"/>
  <c r="J1409"/>
  <c r="J1393"/>
  <c r="J1379"/>
  <c r="J1378"/>
  <c r="J1365"/>
  <c r="BK1362"/>
  <c r="J1331"/>
  <c r="J1319"/>
  <c r="BK1316"/>
  <c r="J1313"/>
  <c r="BK1260"/>
  <c r="BK1245"/>
  <c r="BK1237"/>
  <c r="J1198"/>
  <c r="BK1187"/>
  <c r="J1166"/>
  <c r="J1130"/>
  <c r="J1100"/>
  <c r="BK1094"/>
  <c r="BK1047"/>
  <c r="J1046"/>
  <c r="BK1040"/>
  <c r="J1014"/>
  <c r="BK1013"/>
  <c r="J1011"/>
  <c r="J1003"/>
  <c r="J997"/>
  <c r="J987"/>
  <c r="J984"/>
  <c r="BK978"/>
  <c r="BK952"/>
  <c r="BK942"/>
  <c r="J922"/>
  <c r="J901"/>
  <c r="BK875"/>
  <c r="BK872"/>
  <c r="J871"/>
  <c r="BK869"/>
  <c r="J861"/>
  <c r="BK837"/>
  <c r="BK813"/>
  <c r="J805"/>
  <c r="J802"/>
  <c r="BK738"/>
  <c r="BK717"/>
  <c r="BK702"/>
  <c r="BK694"/>
  <c r="J679"/>
  <c r="J666"/>
  <c r="BK665"/>
  <c r="J664"/>
  <c r="BK653"/>
  <c r="J642"/>
  <c r="BK635"/>
  <c r="BK627"/>
  <c r="BK622"/>
  <c r="BK621"/>
  <c r="BK616"/>
  <c r="J603"/>
  <c r="BK602"/>
  <c r="BK594"/>
  <c r="BK574"/>
  <c r="BK551"/>
  <c r="BK550"/>
  <c r="J542"/>
  <c r="BK537"/>
  <c r="BK529"/>
  <c r="BK526"/>
  <c r="BK523"/>
  <c r="BK518"/>
  <c r="BK512"/>
  <c r="BK492"/>
  <c r="BK463"/>
  <c r="J461"/>
  <c r="J459"/>
  <c r="BK455"/>
  <c r="J449"/>
  <c r="J429"/>
  <c r="J424"/>
  <c r="BK420"/>
  <c r="BK407"/>
  <c r="BK404"/>
  <c r="BK384"/>
  <c r="BK356"/>
  <c r="BK353"/>
  <c r="BK320"/>
  <c r="J289"/>
  <c r="J275"/>
  <c r="J247"/>
  <c r="BK201"/>
  <c r="BK184"/>
  <c r="BK154"/>
  <c r="J1795"/>
  <c r="BK1716"/>
  <c r="BK1642"/>
  <c r="J1613"/>
  <c r="BK1584"/>
  <c r="BK1575"/>
  <c r="BK1565"/>
  <c r="J1547"/>
  <c r="BK1529"/>
  <c r="BK1457"/>
  <c r="J1437"/>
  <c r="BK1431"/>
  <c r="J1397"/>
  <c r="BK1377"/>
  <c r="BK1356"/>
  <c r="J1343"/>
  <c r="BK1331"/>
  <c r="J1306"/>
  <c r="J1300"/>
  <c r="J1294"/>
  <c r="BK1276"/>
  <c r="BK1269"/>
  <c r="J1259"/>
  <c r="J1258"/>
  <c r="J1245"/>
  <c r="BK1244"/>
  <c r="BK1228"/>
  <c r="BK1214"/>
  <c r="J1208"/>
  <c r="J1200"/>
  <c r="J1192"/>
  <c r="J1158"/>
  <c r="BK1097"/>
  <c r="J1080"/>
  <c r="J1077"/>
  <c r="J1054"/>
  <c r="BK1051"/>
  <c r="J1040"/>
  <c r="BK1038"/>
  <c r="J1036"/>
  <c r="J1021"/>
  <c r="BK1019"/>
  <c r="J1007"/>
  <c r="BK997"/>
  <c r="BK990"/>
  <c r="BK987"/>
  <c r="BK980"/>
  <c r="J964"/>
  <c r="BK923"/>
  <c r="BK918"/>
  <c r="J917"/>
  <c r="J913"/>
  <c r="BK889"/>
  <c r="J873"/>
  <c r="BK871"/>
  <c r="J865"/>
  <c r="J811"/>
  <c r="BK805"/>
  <c r="J804"/>
  <c r="J800"/>
  <c r="J790"/>
  <c r="BK762"/>
  <c r="J744"/>
  <c r="BK725"/>
  <c r="BK707"/>
  <c r="J706"/>
  <c r="J704"/>
  <c r="J699"/>
  <c r="J697"/>
  <c r="J694"/>
  <c r="J692"/>
  <c r="J689"/>
  <c r="J686"/>
  <c r="BK678"/>
  <c r="J675"/>
  <c r="BK674"/>
  <c r="BK666"/>
  <c r="J651"/>
  <c r="BK650"/>
  <c r="J647"/>
  <c r="BK640"/>
  <c r="BK634"/>
  <c r="BK632"/>
  <c r="BK630"/>
  <c r="J610"/>
  <c r="J609"/>
  <c r="J594"/>
  <c r="J501"/>
  <c r="J481"/>
  <c r="BK475"/>
  <c r="J472"/>
  <c r="BK469"/>
  <c r="BK433"/>
  <c r="J423"/>
  <c r="J420"/>
  <c r="BK408"/>
  <c r="J380"/>
  <c r="J353"/>
  <c r="J306"/>
  <c r="BK289"/>
  <c r="BK265"/>
  <c r="J255"/>
  <c r="BK211"/>
  <c r="BK198"/>
  <c r="BK156"/>
  <c r="J1798"/>
  <c r="BK1779"/>
  <c r="J1700"/>
  <c r="BK1613"/>
  <c r="BK1547"/>
  <c r="BK1461"/>
  <c r="BK1458"/>
  <c r="J1454"/>
  <c r="BK1448"/>
  <c r="J1424"/>
  <c r="BK1423"/>
  <c r="BK1420"/>
  <c r="J1405"/>
  <c r="BK1379"/>
  <c r="BK1371"/>
  <c r="J1362"/>
  <c r="BK1343"/>
  <c r="J1314"/>
  <c r="BK1312"/>
  <c r="BK1275"/>
  <c r="J1269"/>
  <c r="BK1261"/>
  <c r="BK1252"/>
  <c r="J1214"/>
  <c r="BK1208"/>
  <c r="BK1197"/>
  <c r="J1179"/>
  <c r="J1178"/>
  <c r="BK1144"/>
  <c r="BK1106"/>
  <c r="J1094"/>
  <c r="BK1080"/>
  <c r="J1071"/>
  <c r="J1049"/>
  <c r="J1047"/>
  <c r="BK1036"/>
  <c r="J1034"/>
  <c r="J1032"/>
  <c r="J1029"/>
  <c r="BK1023"/>
  <c r="BK1021"/>
  <c r="BK1015"/>
  <c r="BK1009"/>
  <c r="BK1007"/>
  <c r="J996"/>
  <c r="J991"/>
  <c r="J990"/>
  <c r="J982"/>
  <c r="J980"/>
  <c r="BK944"/>
  <c r="J942"/>
  <c r="J937"/>
  <c r="BK917"/>
  <c r="BK913"/>
  <c r="J874"/>
  <c r="BK873"/>
  <c r="J870"/>
  <c r="J869"/>
  <c r="BK816"/>
  <c r="J813"/>
  <c r="BK804"/>
  <c r="J782"/>
  <c r="J762"/>
  <c r="J707"/>
  <c r="BK704"/>
  <c r="BK695"/>
  <c r="BK689"/>
  <c r="BK683"/>
  <c r="BK681"/>
  <c r="BK664"/>
  <c r="BK663"/>
  <c r="BK649"/>
  <c r="BK647"/>
  <c r="J644"/>
  <c r="J643"/>
  <c r="BK641"/>
  <c r="J632"/>
  <c r="BK631"/>
  <c r="BK628"/>
  <c r="BK618"/>
  <c r="BK603"/>
  <c r="J602"/>
  <c r="J586"/>
  <c r="J574"/>
  <c r="J566"/>
  <c r="J563"/>
  <c r="J540"/>
  <c r="J539"/>
  <c r="J522"/>
  <c r="BK521"/>
  <c r="J509"/>
  <c r="BK501"/>
  <c r="J498"/>
  <c r="J492"/>
  <c r="BK478"/>
  <c r="J469"/>
  <c r="J463"/>
  <c r="J460"/>
  <c r="BK459"/>
  <c r="J447"/>
  <c r="BK441"/>
  <c r="J439"/>
  <c r="J426"/>
  <c r="BK413"/>
  <c r="J410"/>
  <c r="J370"/>
  <c r="J334"/>
  <c r="J295"/>
  <c r="J265"/>
  <c r="BK255"/>
  <c r="J170"/>
  <c r="BK166"/>
  <c r="J162"/>
  <c r="BK447"/>
  <c r="BK428"/>
  <c r="BK424"/>
  <c r="BK410"/>
  <c r="BK392"/>
  <c r="BK345"/>
  <c r="BK337"/>
  <c r="BK306"/>
  <c r="BK226"/>
  <c r="J211"/>
  <c r="J198"/>
  <c r="J166"/>
  <c r="BK162"/>
  <c r="J154"/>
  <c r="J151"/>
  <c l="1" r="P150"/>
  <c r="R305"/>
  <c r="BK427"/>
  <c r="J427"/>
  <c r="J102"/>
  <c r="BK462"/>
  <c r="J462"/>
  <c r="J105"/>
  <c r="T462"/>
  <c r="BK633"/>
  <c r="J633"/>
  <c r="J108"/>
  <c r="BK682"/>
  <c r="J682"/>
  <c r="J109"/>
  <c r="T682"/>
  <c r="BK698"/>
  <c r="J698"/>
  <c r="J110"/>
  <c r="P698"/>
  <c r="R698"/>
  <c r="T698"/>
  <c r="R705"/>
  <c r="BK1017"/>
  <c r="J1017"/>
  <c r="J113"/>
  <c r="P1064"/>
  <c r="P1262"/>
  <c r="BK1460"/>
  <c r="J1460"/>
  <c r="J122"/>
  <c r="BK169"/>
  <c r="J169"/>
  <c r="J99"/>
  <c r="BK305"/>
  <c r="J305"/>
  <c r="J100"/>
  <c r="P419"/>
  <c r="R427"/>
  <c r="T432"/>
  <c r="R462"/>
  <c r="BK624"/>
  <c r="J624"/>
  <c r="J107"/>
  <c r="T624"/>
  <c r="P682"/>
  <c r="P803"/>
  <c r="BK1064"/>
  <c r="J1064"/>
  <c r="J116"/>
  <c r="T1262"/>
  <c r="R1315"/>
  <c r="P1460"/>
  <c r="R150"/>
  <c r="P305"/>
  <c r="T419"/>
  <c r="P432"/>
  <c r="BK525"/>
  <c r="J525"/>
  <c r="J106"/>
  <c r="R624"/>
  <c r="R682"/>
  <c r="BK705"/>
  <c r="J705"/>
  <c r="J111"/>
  <c r="T705"/>
  <c r="P1017"/>
  <c r="BK1039"/>
  <c r="J1039"/>
  <c r="J114"/>
  <c r="R1039"/>
  <c r="BK1207"/>
  <c r="J1207"/>
  <c r="J118"/>
  <c r="R1262"/>
  <c r="P1315"/>
  <c r="T1460"/>
  <c r="T150"/>
  <c r="T305"/>
  <c r="P427"/>
  <c r="R432"/>
  <c r="P525"/>
  <c r="T633"/>
  <c r="T803"/>
  <c r="T1064"/>
  <c r="R1207"/>
  <c r="BK1583"/>
  <c r="J1583"/>
  <c r="J123"/>
  <c r="BK150"/>
  <c r="J150"/>
  <c r="J98"/>
  <c r="P169"/>
  <c r="BK419"/>
  <c r="J419"/>
  <c r="J101"/>
  <c r="BK432"/>
  <c r="J432"/>
  <c r="J104"/>
  <c r="R525"/>
  <c r="R633"/>
  <c r="BK803"/>
  <c r="J803"/>
  <c r="J112"/>
  <c r="T1017"/>
  <c r="P1039"/>
  <c r="T1039"/>
  <c r="T1207"/>
  <c r="P1583"/>
  <c r="T169"/>
  <c r="R419"/>
  <c r="T427"/>
  <c r="T525"/>
  <c r="P633"/>
  <c r="R803"/>
  <c r="R1064"/>
  <c r="BK1262"/>
  <c r="J1262"/>
  <c r="J119"/>
  <c r="R1583"/>
  <c r="R169"/>
  <c r="P462"/>
  <c r="P624"/>
  <c r="P705"/>
  <c r="R1017"/>
  <c r="P1207"/>
  <c r="BK1315"/>
  <c r="J1315"/>
  <c r="J120"/>
  <c r="T1315"/>
  <c r="BK1380"/>
  <c r="J1380"/>
  <c r="J121"/>
  <c r="P1380"/>
  <c r="R1380"/>
  <c r="T1380"/>
  <c r="R1460"/>
  <c r="T1583"/>
  <c r="F92"/>
  <c r="J142"/>
  <c r="BF156"/>
  <c r="BF247"/>
  <c r="BF265"/>
  <c r="BF289"/>
  <c r="BF295"/>
  <c r="BF356"/>
  <c r="BF380"/>
  <c r="J92"/>
  <c r="BF198"/>
  <c r="BF201"/>
  <c r="BF226"/>
  <c r="BF275"/>
  <c r="BF353"/>
  <c r="BF420"/>
  <c r="BF423"/>
  <c r="BF451"/>
  <c r="BF524"/>
  <c r="BF529"/>
  <c r="BF537"/>
  <c r="BF566"/>
  <c r="BF616"/>
  <c r="BF617"/>
  <c r="BF620"/>
  <c r="BF647"/>
  <c r="BF678"/>
  <c r="BF680"/>
  <c r="BF692"/>
  <c r="BF744"/>
  <c r="BF762"/>
  <c r="BF790"/>
  <c r="BF802"/>
  <c r="BF865"/>
  <c r="BF868"/>
  <c r="BF871"/>
  <c r="BF1003"/>
  <c r="BF1040"/>
  <c r="BF1100"/>
  <c r="BF1130"/>
  <c r="BF1187"/>
  <c r="BF1190"/>
  <c r="BF1192"/>
  <c r="BF1198"/>
  <c r="BF1243"/>
  <c r="BF1259"/>
  <c r="BF1300"/>
  <c r="BF1306"/>
  <c r="BF1316"/>
  <c r="BF1319"/>
  <c r="BF1378"/>
  <c r="BF1416"/>
  <c r="BF1437"/>
  <c r="BF1459"/>
  <c r="BF1565"/>
  <c r="BF1584"/>
  <c r="BF1714"/>
  <c r="BF1716"/>
  <c r="BF1800"/>
  <c r="BF166"/>
  <c r="BF232"/>
  <c r="BF384"/>
  <c r="BF404"/>
  <c r="BF426"/>
  <c r="BF428"/>
  <c r="BF455"/>
  <c r="BF463"/>
  <c r="BF492"/>
  <c r="BF538"/>
  <c r="BF594"/>
  <c r="BF622"/>
  <c r="BF635"/>
  <c r="BF636"/>
  <c r="BF637"/>
  <c r="BF638"/>
  <c r="BF641"/>
  <c r="BF653"/>
  <c r="BF656"/>
  <c r="BF662"/>
  <c r="BF665"/>
  <c r="BF754"/>
  <c r="BF807"/>
  <c r="BF919"/>
  <c r="BF922"/>
  <c r="BF942"/>
  <c r="BF982"/>
  <c r="BF996"/>
  <c r="BF1009"/>
  <c r="BF1013"/>
  <c r="BF1015"/>
  <c r="BF1023"/>
  <c r="BF1046"/>
  <c r="BF1047"/>
  <c r="BF1065"/>
  <c r="BF1071"/>
  <c r="BF1126"/>
  <c r="BF1196"/>
  <c r="BF1197"/>
  <c r="BF1237"/>
  <c r="BF1260"/>
  <c r="BF1261"/>
  <c r="BF1312"/>
  <c r="BF1313"/>
  <c r="BF1343"/>
  <c r="BF1387"/>
  <c r="BF1403"/>
  <c r="BF1448"/>
  <c r="BF1454"/>
  <c r="BF1476"/>
  <c r="BF1506"/>
  <c r="BF1521"/>
  <c r="BF1700"/>
  <c r="BF1718"/>
  <c r="BF1721"/>
  <c r="BF1750"/>
  <c r="F91"/>
  <c r="BF151"/>
  <c r="BF162"/>
  <c r="BF170"/>
  <c r="BF421"/>
  <c r="BF433"/>
  <c r="BF439"/>
  <c r="BF478"/>
  <c r="BF489"/>
  <c r="BF515"/>
  <c r="BF522"/>
  <c r="BF540"/>
  <c r="BF542"/>
  <c r="BF551"/>
  <c r="BF563"/>
  <c r="BF580"/>
  <c r="BF610"/>
  <c r="BF613"/>
  <c r="BF623"/>
  <c r="BF625"/>
  <c r="BF639"/>
  <c r="BF643"/>
  <c r="BF663"/>
  <c r="BF782"/>
  <c r="BF800"/>
  <c r="BF918"/>
  <c r="BF923"/>
  <c r="BF937"/>
  <c r="BF941"/>
  <c r="BF944"/>
  <c r="BF988"/>
  <c r="BF990"/>
  <c r="BF991"/>
  <c r="BF1019"/>
  <c r="BF1024"/>
  <c r="BF1036"/>
  <c r="BF1038"/>
  <c r="BF1054"/>
  <c r="BF1080"/>
  <c r="BF1118"/>
  <c r="BF1178"/>
  <c r="BF1220"/>
  <c r="BF1228"/>
  <c r="BF1234"/>
  <c r="BF1252"/>
  <c r="BF1258"/>
  <c r="BF1282"/>
  <c r="BF1288"/>
  <c r="BF1349"/>
  <c r="BF1356"/>
  <c r="BF1377"/>
  <c r="BF1381"/>
  <c r="BF1397"/>
  <c r="BF1457"/>
  <c r="BF1458"/>
  <c r="BF1461"/>
  <c r="BF1529"/>
  <c r="BF1537"/>
  <c r="BF1795"/>
  <c r="BK1053"/>
  <c r="J1053"/>
  <c r="J115"/>
  <c r="BF618"/>
  <c r="BF632"/>
  <c r="BF640"/>
  <c r="BF651"/>
  <c r="BF683"/>
  <c r="BF686"/>
  <c r="BF689"/>
  <c r="BF696"/>
  <c r="BF706"/>
  <c r="BF707"/>
  <c r="BF809"/>
  <c r="BF813"/>
  <c r="BF867"/>
  <c r="BF870"/>
  <c r="BF872"/>
  <c r="BF948"/>
  <c r="BF952"/>
  <c r="BF964"/>
  <c r="BF978"/>
  <c r="BF997"/>
  <c r="BF1010"/>
  <c r="BF1011"/>
  <c r="BF1027"/>
  <c r="BF1029"/>
  <c r="BF1106"/>
  <c r="BF1144"/>
  <c r="BF1200"/>
  <c r="BF1263"/>
  <c r="BF1365"/>
  <c r="BF1423"/>
  <c r="BF1431"/>
  <c r="BF1575"/>
  <c r="BF1613"/>
  <c r="BF1642"/>
  <c r="E85"/>
  <c r="BF184"/>
  <c r="BF211"/>
  <c r="BF255"/>
  <c r="BF306"/>
  <c r="BF320"/>
  <c r="BF334"/>
  <c r="BF337"/>
  <c r="BF345"/>
  <c r="BF410"/>
  <c r="BF424"/>
  <c r="BF472"/>
  <c r="BF475"/>
  <c r="BF498"/>
  <c r="BF509"/>
  <c r="BF512"/>
  <c r="BF523"/>
  <c r="BF631"/>
  <c r="BF644"/>
  <c r="BF649"/>
  <c r="BF664"/>
  <c r="BF679"/>
  <c r="BF703"/>
  <c r="BF725"/>
  <c r="BF738"/>
  <c r="BF801"/>
  <c r="BF811"/>
  <c r="BF819"/>
  <c r="BF869"/>
  <c r="BF873"/>
  <c r="BF984"/>
  <c r="BF995"/>
  <c r="BF1014"/>
  <c r="BF1016"/>
  <c r="BF1037"/>
  <c r="BF1049"/>
  <c r="BF1166"/>
  <c r="BF1208"/>
  <c r="BF1275"/>
  <c r="BF1294"/>
  <c r="BF1314"/>
  <c r="BF1371"/>
  <c r="BF1413"/>
  <c r="BF1420"/>
  <c r="BF1424"/>
  <c r="BF1445"/>
  <c r="BF1491"/>
  <c r="BF1557"/>
  <c r="BF1671"/>
  <c r="BK1199"/>
  <c r="J1199"/>
  <c r="J117"/>
  <c r="J144"/>
  <c r="BF154"/>
  <c r="BF392"/>
  <c r="BF407"/>
  <c r="BF408"/>
  <c r="BF413"/>
  <c r="BF429"/>
  <c r="BF449"/>
  <c r="BF459"/>
  <c r="BF460"/>
  <c r="BF461"/>
  <c r="BF481"/>
  <c r="BF501"/>
  <c r="BF521"/>
  <c r="BF526"/>
  <c r="BF550"/>
  <c r="BF574"/>
  <c r="BF586"/>
  <c r="BF602"/>
  <c r="BF603"/>
  <c r="BF621"/>
  <c r="BF627"/>
  <c r="BF628"/>
  <c r="BF630"/>
  <c r="BF634"/>
  <c r="BF642"/>
  <c r="BF666"/>
  <c r="BF681"/>
  <c r="BF697"/>
  <c r="BF699"/>
  <c r="BF704"/>
  <c r="BF735"/>
  <c r="BF772"/>
  <c r="BF804"/>
  <c r="BF805"/>
  <c r="BF837"/>
  <c r="BF861"/>
  <c r="BF874"/>
  <c r="BF875"/>
  <c r="BF889"/>
  <c r="BF980"/>
  <c r="BF1007"/>
  <c r="BF1021"/>
  <c r="BF1077"/>
  <c r="BF1245"/>
  <c r="BF1269"/>
  <c r="BF1276"/>
  <c r="BF1379"/>
  <c r="BF1393"/>
  <c r="BF1547"/>
  <c r="BF1779"/>
  <c r="BF370"/>
  <c r="BF441"/>
  <c r="BF447"/>
  <c r="BF469"/>
  <c r="BF518"/>
  <c r="BF539"/>
  <c r="BF609"/>
  <c r="BF648"/>
  <c r="BF650"/>
  <c r="BF674"/>
  <c r="BF675"/>
  <c r="BF694"/>
  <c r="BF695"/>
  <c r="BF702"/>
  <c r="BF717"/>
  <c r="BF741"/>
  <c r="BF816"/>
  <c r="BF901"/>
  <c r="BF913"/>
  <c r="BF917"/>
  <c r="BF987"/>
  <c r="BF1018"/>
  <c r="BF1032"/>
  <c r="BF1034"/>
  <c r="BF1051"/>
  <c r="BF1094"/>
  <c r="BF1097"/>
  <c r="BF1158"/>
  <c r="BF1179"/>
  <c r="BF1214"/>
  <c r="BF1244"/>
  <c r="BF1325"/>
  <c r="BF1331"/>
  <c r="BF1337"/>
  <c r="BF1362"/>
  <c r="BF1405"/>
  <c r="BF1409"/>
  <c r="BF1798"/>
  <c r="BK1794"/>
  <c r="J1794"/>
  <c r="J125"/>
  <c r="BK1797"/>
  <c r="J1797"/>
  <c r="J127"/>
  <c r="BK1799"/>
  <c r="J1799"/>
  <c r="J128"/>
  <c r="F37"/>
  <c i="1" r="BD95"/>
  <c r="BD94"/>
  <c r="W33"/>
  <c i="2" r="F33"/>
  <c i="1" r="AZ95"/>
  <c r="AZ94"/>
  <c r="AV94"/>
  <c r="AK29"/>
  <c i="2" r="J33"/>
  <c i="1" r="AV95"/>
  <c i="2" r="F36"/>
  <c i="1" r="BC95"/>
  <c r="BC94"/>
  <c r="AY94"/>
  <c i="2" r="F35"/>
  <c i="1" r="BB95"/>
  <c r="BB94"/>
  <c r="W31"/>
  <c i="2" l="1" r="R431"/>
  <c r="T431"/>
  <c r="R149"/>
  <c r="T149"/>
  <c r="T148"/>
  <c r="P431"/>
  <c r="P149"/>
  <c r="BK149"/>
  <c r="J149"/>
  <c r="J97"/>
  <c r="BK431"/>
  <c r="J431"/>
  <c r="J103"/>
  <c r="BK1793"/>
  <c r="J1793"/>
  <c r="J124"/>
  <c r="BK1796"/>
  <c r="J1796"/>
  <c r="J126"/>
  <c i="1" r="W32"/>
  <c r="W29"/>
  <c i="2" r="F34"/>
  <c i="1" r="BA95"/>
  <c r="BA94"/>
  <c r="W30"/>
  <c r="AX94"/>
  <c i="2" r="J34"/>
  <c i="1" r="AW95"/>
  <c r="AT95"/>
  <c i="2" l="1" r="P148"/>
  <c i="1" r="AU95"/>
  <c i="2" r="R148"/>
  <c r="BK148"/>
  <c r="J148"/>
  <c i="1" r="AU94"/>
  <c i="2" r="J30"/>
  <c i="1" r="AG95"/>
  <c r="AG94"/>
  <c r="AW94"/>
  <c r="AK30"/>
  <c l="1" r="AN95"/>
  <c i="2" r="J96"/>
  <c r="J39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<sst xmlns="http://schemas.openxmlformats.org/spreadsheetml/2006/main">
  <si>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</si>
  <si>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</si>
  <si>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</si>
  <si>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</si>
  <si>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</si>
  <si>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</si>
  <si>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</si>
  <si>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</si>
  <si>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</si>
  <si>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</si>
  <si>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</si>
  <si>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</si>
  <si>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</si>
  <si>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</si>
  <si>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</si>
  <si>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</si>
  <si>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</si>
  <si>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</si>
  <si>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</si>
  <si>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</si>
  <si>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</si>
  <si>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</si>
  <si>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</si>
  <si>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</si>
  <si>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</si>
  <si>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</si>
  <si>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</si>
  <si>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</si>
  <si>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</si>
  <si>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</si>
  <si>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</si>
  <si>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</si>
  <si>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</si>
  <si>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</si>
  <si>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</si>
  <si>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</si>
  <si>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</si>
  <si>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</si>
  <si>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</si>
  <si>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</si>
  <si>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</si>
  <si>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</si>
  <si>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</si>
  <si>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</si>
  <si>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</si>
  <si>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</si>
  <si>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</si>
  <si>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</si>
  <si>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</si>
  <si>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</si>
  <si>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</si>
  <si>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</si>
  <si>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</si>
  <si>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</si>
  <si>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</si>
  <si>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</si>
  <si>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</si>
  <si>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</si>
  <si>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</si>
  <si>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</si>
  <si>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</si>
  <si>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</si>
  <si>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</si>
  <si>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</si>
  <si>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</si>
  <si>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</si>
  <si>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</si>
  <si>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</si>
  <si>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</si>
  <si>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</si>
  <si>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</si>
  <si>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</si>
  <si>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</si>
  <si>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</si>
  <si>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</si>
  <si>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</si>
  <si>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</si>
  <si>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</si>
  <si>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</si>
  <si>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>Bělohorská 1655/110, dveře č.3 - Boudník</t>
  </si>
  <si>
    <t>STA</t>
  </si>
  <si>
    <t>1</t>
  </si>
  <si>
    <t>{89452e3e-9a13-421f-854c-f052cd8db634}</t>
  </si>
  <si>
    <t>KRYCÍ LIST SOUPISU PRACÍ</t>
  </si>
  <si>
    <t>Objekt:</t>
  </si>
  <si>
    <t>04 - Bělohorská 1655/110, dveře č.3 - Boudník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</si>
  <si>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</si>
  <si>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</si>
  <si>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</si>
  <si>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</si>
  <si>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</si>
  <si>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</si>
  <si>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</si>
  <si>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</si>
  <si>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</si>
  <si>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</si>
  <si>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</si>
  <si>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</si>
  <si>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</si>
  <si>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</si>
  <si>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</si>
  <si>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</si>
  <si>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</si>
  <si>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</si>
  <si>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</si>
  <si>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</si>
  <si>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</si>
  <si>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</si>
  <si>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</si>
  <si>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</si>
  <si>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</si>
  <si>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</si>
  <si>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</si>
  <si>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</si>
  <si>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</si>
  <si>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</si>
  <si>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</si>
  <si>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</si>
  <si>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</si>
  <si>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</si>
  <si>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</si>
  <si>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</si>
  <si>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</si>
  <si>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</si>
  <si>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</si>
  <si>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</si>
  <si>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</si>
  <si>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</si>
  <si>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</si>
  <si>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</si>
  <si>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</si>
  <si>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</si>
  <si>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</si>
  <si>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</si>
  <si>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</si>
  <si>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</si>
  <si>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</si>
  <si>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</si>
  <si>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</si>
  <si>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</si>
  <si>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</si>
  <si>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367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</si>
  <si>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</si>
  <si>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</si>
  <si>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</si>
  <si>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</si>
  <si>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</si>
  <si>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</si>
  <si>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229039447</t>
  </si>
  <si>
    <t>VV</t>
  </si>
  <si>
    <t>Překlady nad novými dveřmi do koupelny a na WC</t>
  </si>
  <si>
    <t>3,06*2*1*2/1000</t>
  </si>
  <si>
    <t>368</t>
  </si>
  <si>
    <t>M</t>
  </si>
  <si>
    <t>13010506</t>
  </si>
  <si>
    <t>úhelník ocelový nerovnostranný jakost 11 375 50x30x4mm</t>
  </si>
  <si>
    <t>8</t>
  </si>
  <si>
    <t>417318521</t>
  </si>
  <si>
    <t>3,06*2*1*2*1,1/1000</t>
  </si>
  <si>
    <t>340236212</t>
  </si>
  <si>
    <t>Zazdívka otvorů v příčkách nebo stěnách plochy do 0,09 m2 cihlami plnými tl přes 100 mm</t>
  </si>
  <si>
    <t>kus</t>
  </si>
  <si>
    <t>1723383645</t>
  </si>
  <si>
    <t>Okno WC</t>
  </si>
  <si>
    <t>Otvory pro ZTI a elektro</t>
  </si>
  <si>
    <t>Součet</t>
  </si>
  <si>
    <t>340239212</t>
  </si>
  <si>
    <t>Zazdívka otvorů v příčkách nebo stěnách plochy do 4 m2 cihlami plnými tl přes 100 mm</t>
  </si>
  <si>
    <t>m2</t>
  </si>
  <si>
    <t>1427203816</t>
  </si>
  <si>
    <t>Nika v m.č. 1.6- kuchyni u okna</t>
  </si>
  <si>
    <t>0,8*2</t>
  </si>
  <si>
    <t>346244354</t>
  </si>
  <si>
    <t>Obezdívka koupelnových van ploch rovných tl 100 mm z pórobetonových přesných tvárnic</t>
  </si>
  <si>
    <t>-2087488447</t>
  </si>
  <si>
    <t>Sprchová vanička</t>
  </si>
  <si>
    <t>0,8*4*0,12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</si>
  <si>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</si>
  <si>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</si>
  <si>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</si>
  <si>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</si>
  <si>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</si>
  <si>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-902680720</t>
  </si>
  <si>
    <t>M.č. 1.1 - chodba</t>
  </si>
  <si>
    <t>1,461*4,621-0,5*0,4</t>
  </si>
  <si>
    <t>M.č. 1.2 - WC</t>
  </si>
  <si>
    <t>1,996*0,855</t>
  </si>
  <si>
    <t>M.č. 1.3 - koupelna</t>
  </si>
  <si>
    <t>1,54*1,797+(1,776-1,54)*0,75</t>
  </si>
  <si>
    <t>M.č. 1.4 - ložnice</t>
  </si>
  <si>
    <t>3,195*4,208+0,15*1+0,15*2,075</t>
  </si>
  <si>
    <t>M.č. 1.5 - obývací pokoj</t>
  </si>
  <si>
    <t>4,195*4,098+0,2*2,075+0,386*1</t>
  </si>
  <si>
    <t>M.č. 1.6 - kuchyně</t>
  </si>
  <si>
    <t>4,199*2,937+0,2*2,075+0,374*1</t>
  </si>
  <si>
    <t>611311131</t>
  </si>
  <si>
    <t>Potažení vnitřních rovných stropů vápenným štukem tloušťky do 3 mm</t>
  </si>
  <si>
    <t>-1327425970</t>
  </si>
  <si>
    <t>12</t>
  </si>
  <si>
    <t>611315111</t>
  </si>
  <si>
    <t>Vápenná hladká omítka rýh ve stropech šířky do 150 mm</t>
  </si>
  <si>
    <t>284527278</t>
  </si>
  <si>
    <t>Elektro stropy</t>
  </si>
  <si>
    <t>12*0,1</t>
  </si>
  <si>
    <t>612131101</t>
  </si>
  <si>
    <t>Cementový postřik vnitřních stěn nanášený celoplošně ručně</t>
  </si>
  <si>
    <t>667187217</t>
  </si>
  <si>
    <t>Na zazděném otvoru u okna v kuchyni</t>
  </si>
  <si>
    <t>Pod nové obklady</t>
  </si>
  <si>
    <t>20,991</t>
  </si>
  <si>
    <t>Kuchyň po původním obkladu</t>
  </si>
  <si>
    <t>1,5*0,75+0,9*0,75</t>
  </si>
  <si>
    <t>Po okně na WC</t>
  </si>
  <si>
    <t>0,4*0,2</t>
  </si>
  <si>
    <t>9</t>
  </si>
  <si>
    <t>612131121</t>
  </si>
  <si>
    <t>Penetrační disperzní nátěr vnitřních stěn nanášený ručně</t>
  </si>
  <si>
    <t>162119282</t>
  </si>
  <si>
    <t>(1,461*2+4,621*2)*3,027-0,8*4-0,6*2</t>
  </si>
  <si>
    <t xml:space="preserve">M.č. 1.2 - WC </t>
  </si>
  <si>
    <t>(1,996*2+0,855*2)*3,01-0,6*2</t>
  </si>
  <si>
    <t>M.č. 1.3 - koupelna s odpočtem obkladu a dveří nad obkladem</t>
  </si>
  <si>
    <t>(1,776*2+1,797*2)*3,039</t>
  </si>
  <si>
    <t>-(1,776*2+1,797*2)*1,35-0,6*0,65</t>
  </si>
  <si>
    <t>M.č. 1.4 - ložnice + ostění balkonových dveří + ostění okna</t>
  </si>
  <si>
    <t>(3,195*2+4,208*2)*3,061-0,8*2-0,8*2,325-2,075*1,504+0,15*2,325*2+0,15*1,504*2</t>
  </si>
  <si>
    <t>M.č. 1.5 - obývací pokoj + ostění okna + ostění dveří</t>
  </si>
  <si>
    <t>(4,195*2+4,098*2)*2,854-2,075*1,449-0,8*2+0,2*(1,027+1,449)*2+0,386*2,1*2</t>
  </si>
  <si>
    <t>(4,199*2+2,937*2)*2,863-2,085*1,505-0,8*2+0,2*(1,045+1,505)*2+0,375*2,1*2</t>
  </si>
  <si>
    <t>10</t>
  </si>
  <si>
    <t>612142001</t>
  </si>
  <si>
    <t>Potažení vnitřních stěn sklovláknitým pletivem vtlačeným do tenkovrstvé hmoty</t>
  </si>
  <si>
    <t>1489337504</t>
  </si>
  <si>
    <t>Na zazděném otvoru v kuchyni</t>
  </si>
  <si>
    <t>11</t>
  </si>
  <si>
    <t>612311131</t>
  </si>
  <si>
    <t>Potažení vnitřních stěn vápenným štukem tloušťky do 3 mm</t>
  </si>
  <si>
    <t>1958067207</t>
  </si>
  <si>
    <t>13</t>
  </si>
  <si>
    <t>612315111</t>
  </si>
  <si>
    <t>Vápenná hladká omítka rýh ve stěnách šířky do 150 mm</t>
  </si>
  <si>
    <t>1295747691</t>
  </si>
  <si>
    <t>Kanalizace připojovací</t>
  </si>
  <si>
    <t>15*0,15</t>
  </si>
  <si>
    <t>Vodovod</t>
  </si>
  <si>
    <t>23*0,1</t>
  </si>
  <si>
    <t>Elektro</t>
  </si>
  <si>
    <t>150*0,03</t>
  </si>
  <si>
    <t>14</t>
  </si>
  <si>
    <t>612321121</t>
  </si>
  <si>
    <t>Vápenocementová omítka hladká jednovrstvá vnitřních stěn nanášená ručně</t>
  </si>
  <si>
    <t>-297543086</t>
  </si>
  <si>
    <t>612325211</t>
  </si>
  <si>
    <t>Vápenocementová hladká omítka malých ploch do 0,09 m2 na stěnách</t>
  </si>
  <si>
    <t>1817050437</t>
  </si>
  <si>
    <t>Připojení na stoupačku sprchy s umyvadlem</t>
  </si>
  <si>
    <t>Připojení na stoupačku odpadu z kuchyně</t>
  </si>
  <si>
    <t>Připojení na WC stoupačku</t>
  </si>
  <si>
    <t>Prostupy pro elektro a ZTI</t>
  </si>
  <si>
    <t>8*2</t>
  </si>
  <si>
    <t>19</t>
  </si>
  <si>
    <t>642944121</t>
  </si>
  <si>
    <t>Osazování ocelových zárubní dodatečné pl do 2,5 m2</t>
  </si>
  <si>
    <t>608914002</t>
  </si>
  <si>
    <t>20</t>
  </si>
  <si>
    <t>55331486</t>
  </si>
  <si>
    <t>zárubeň jednokřídlá ocelová pro zdění tl stěny 110-150mm rozměru 700/1970, 2100mm</t>
  </si>
  <si>
    <t>-1224649872</t>
  </si>
  <si>
    <t>55331487</t>
  </si>
  <si>
    <t>zárubeň jednokřídlá ocelová pro zdění tl stěny 110-150mm rozměru 800/1970, 2100mm</t>
  </si>
  <si>
    <t>82523350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</si>
  <si>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</si>
  <si>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</si>
  <si>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</si>
  <si>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</si>
  <si>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-810155764</t>
  </si>
  <si>
    <t>3,195*4,208+0,15*1</t>
  </si>
  <si>
    <t>4,195*4,098+0,15*2,075+0,386*1</t>
  </si>
  <si>
    <t>4,199*2,937+0,15*2,075+0,374*1</t>
  </si>
  <si>
    <t>7</t>
  </si>
  <si>
    <t>952901111</t>
  </si>
  <si>
    <t>Vyčištění budov bytové a občanské výstavby při výšce podlaží do 4 m</t>
  </si>
  <si>
    <t>-1556471345</t>
  </si>
  <si>
    <t>24</t>
  </si>
  <si>
    <t>952902221</t>
  </si>
  <si>
    <t>Čištění budov zametení schodišť</t>
  </si>
  <si>
    <t>-353735560</t>
  </si>
  <si>
    <t>Společné prostory dny x plocha</t>
  </si>
  <si>
    <t>33*100</t>
  </si>
  <si>
    <t>25</t>
  </si>
  <si>
    <t>965046111</t>
  </si>
  <si>
    <t>Broušení stávajících betonových podlah úběr do 3 mm</t>
  </si>
  <si>
    <t>1213864787</t>
  </si>
  <si>
    <t>26</t>
  </si>
  <si>
    <t>965046119</t>
  </si>
  <si>
    <t>Příplatek k broušení stávajících betonových podlah za každý další 1 mm úběru</t>
  </si>
  <si>
    <t>310171016</t>
  </si>
  <si>
    <t>27</t>
  </si>
  <si>
    <t>968062244</t>
  </si>
  <si>
    <t>Vybourání dřevěných rámů oken jednoduchých včetně křídel pl do 1 m2</t>
  </si>
  <si>
    <t>-990554810</t>
  </si>
  <si>
    <t>WC</t>
  </si>
  <si>
    <t>18</t>
  </si>
  <si>
    <t>968072455</t>
  </si>
  <si>
    <t>Vybourání kovových dveřních zárubní pl do 2 m2</t>
  </si>
  <si>
    <t>-1979931518</t>
  </si>
  <si>
    <t>0,65*2</t>
  </si>
  <si>
    <t>2*0,8*2</t>
  </si>
  <si>
    <t>28</t>
  </si>
  <si>
    <t>971033231</t>
  </si>
  <si>
    <t>Vybourání otvorů ve zdivu cihelném pl do 0,0225 m2 na MVC nebo MV tl do 150 mm</t>
  </si>
  <si>
    <t>-1553052853</t>
  </si>
  <si>
    <t>Prostupy pro elektro</t>
  </si>
  <si>
    <t>29</t>
  </si>
  <si>
    <t>973032616</t>
  </si>
  <si>
    <t>Vysekání kapes ve zdivu z dutých cihel nebo tvárnic do 100x100x50 mm</t>
  </si>
  <si>
    <t>-1944461985</t>
  </si>
  <si>
    <t>Krabice elektro silno + slaboproud</t>
  </si>
  <si>
    <t>25+28</t>
  </si>
  <si>
    <t>30</t>
  </si>
  <si>
    <t>974031132</t>
  </si>
  <si>
    <t>Vysekání rýh ve zdivu cihelném hl do 50 mm š do 70 mm</t>
  </si>
  <si>
    <t>m</t>
  </si>
  <si>
    <t>463812712</t>
  </si>
  <si>
    <t>Kanalizace k umyvadlu</t>
  </si>
  <si>
    <t>Odpad bojler koupelna</t>
  </si>
  <si>
    <t>Odpad bojler kuchyně</t>
  </si>
  <si>
    <t>31</t>
  </si>
  <si>
    <t>974031142</t>
  </si>
  <si>
    <t>Vysekání rýh ve zdivu cihelném hl do 70 mm š do 70 mm</t>
  </si>
  <si>
    <t>-1172352279</t>
  </si>
  <si>
    <t>Připojovací PVC</t>
  </si>
  <si>
    <t>Myčka a pračka v kuchyni a dřez</t>
  </si>
  <si>
    <t>Kuchyně myčka a pračka</t>
  </si>
  <si>
    <t>Koupelna</t>
  </si>
  <si>
    <t>6,5*2</t>
  </si>
  <si>
    <t>32</t>
  </si>
  <si>
    <t>974031164</t>
  </si>
  <si>
    <t>Vysekání rýh ve zdivu cihelném hl do 150 mm š do 150 mm</t>
  </si>
  <si>
    <t>1850878649</t>
  </si>
  <si>
    <t>33</t>
  </si>
  <si>
    <t>974082112</t>
  </si>
  <si>
    <t>Vysekání rýh pro ploché vodiče v omítce MV nebo MVC stěn š do 30 mm</t>
  </si>
  <si>
    <t>-1097125551</t>
  </si>
  <si>
    <t>34</t>
  </si>
  <si>
    <t>974082172</t>
  </si>
  <si>
    <t>Vysekání rýh pro ploché vodiče v omítce MV nebo MVC stropů š do 30 mm</t>
  </si>
  <si>
    <t>58048421</t>
  </si>
  <si>
    <t>35</t>
  </si>
  <si>
    <t>978013191</t>
  </si>
  <si>
    <t>Otlučení (osekání) vnitřní vápenné nebo vápenocementové omítky stěn v rozsahu do 100 %</t>
  </si>
  <si>
    <t>2099364393</t>
  </si>
  <si>
    <t>Kuchyň - pod původním obkladem</t>
  </si>
  <si>
    <t>36</t>
  </si>
  <si>
    <t>978059541</t>
  </si>
  <si>
    <t>Odsekání a odebrání obkladů stěn z vnitřních obkládaček plochy přes 1 m2</t>
  </si>
  <si>
    <t>-872484621</t>
  </si>
  <si>
    <t>(1,776*2+1,797*2)*1,35</t>
  </si>
  <si>
    <t xml:space="preserve">Kuchyň </t>
  </si>
  <si>
    <t>997</t>
  </si>
  <si>
    <t>Přesun sutě</t>
  </si>
  <si>
    <t>37</t>
  </si>
  <si>
    <t>997013213</t>
  </si>
  <si>
    <t>Vnitrostaveništní doprava suti a vybouraných hmot pro budovy v do 12 m ručně</t>
  </si>
  <si>
    <t>-397451927</t>
  </si>
  <si>
    <t>38</t>
  </si>
  <si>
    <t>997013219</t>
  </si>
  <si>
    <t>Příplatek k vnitrostaveništní dopravě suti a vybouraných hmot za zvětšenou dopravu suti ZKD 10 m</t>
  </si>
  <si>
    <t>-1556951581</t>
  </si>
  <si>
    <t>5,595*25 'Přepočtené koeficientem množství</t>
  </si>
  <si>
    <t>39</t>
  </si>
  <si>
    <t>997013501</t>
  </si>
  <si>
    <t>Odvoz suti a vybouraných hmot na skládku nebo meziskládku do 1 km se složením</t>
  </si>
  <si>
    <t>287214540</t>
  </si>
  <si>
    <t>40</t>
  </si>
  <si>
    <t>997013509</t>
  </si>
  <si>
    <t>Příplatek k odvozu suti a vybouraných hmot na skládku ZKD 1 km přes 1 km</t>
  </si>
  <si>
    <t>717433447</t>
  </si>
  <si>
    <t>5,595*19 'Přepočtené koeficientem množství</t>
  </si>
  <si>
    <t>41</t>
  </si>
  <si>
    <t>997013631</t>
  </si>
  <si>
    <t>Poplatek za uložení na skládce (skládkovné) stavebního odpadu směsného kód odpadu 17 09 04</t>
  </si>
  <si>
    <t>1553131164</t>
  </si>
  <si>
    <t>998</t>
  </si>
  <si>
    <t>Přesun hmot</t>
  </si>
  <si>
    <t>42</t>
  </si>
  <si>
    <t>998018002</t>
  </si>
  <si>
    <t>Přesun hmot ruční pro budovy v do 12 m</t>
  </si>
  <si>
    <t>359089393</t>
  </si>
  <si>
    <t>43</t>
  </si>
  <si>
    <t>998018011</t>
  </si>
  <si>
    <t>Příplatek k ručnímu přesunu hmot pro budovy za zvětšený přesun ZKD 100 m</t>
  </si>
  <si>
    <t>1392473890</t>
  </si>
  <si>
    <t>2,84*2 'Přepočtené koeficientem množství</t>
  </si>
  <si>
    <t>PSV</t>
  </si>
  <si>
    <t>Práce a dodávky PSV</t>
  </si>
  <si>
    <t>711</t>
  </si>
  <si>
    <t>Izolace proti vodě, vlhkosti a plynům</t>
  </si>
  <si>
    <t>268</t>
  </si>
  <si>
    <t>711199101</t>
  </si>
  <si>
    <t>Provedení těsnícího pásu do spoje dilatační nebo styčné spáry podlaha - stěna</t>
  </si>
  <si>
    <t>16</t>
  </si>
  <si>
    <t>955426519</t>
  </si>
  <si>
    <t>1,776*2+1,797*2</t>
  </si>
  <si>
    <t>Roh ve sprše</t>
  </si>
  <si>
    <t>2,1</t>
  </si>
  <si>
    <t>269</t>
  </si>
  <si>
    <t>28355022</t>
  </si>
  <si>
    <t>páska pružná těsnící hydroizolační š do 125mm</t>
  </si>
  <si>
    <t>865221005</t>
  </si>
  <si>
    <t>9,514*1,05 'Přepočtené koeficientem množství</t>
  </si>
  <si>
    <t>270</t>
  </si>
  <si>
    <t>711199102</t>
  </si>
  <si>
    <t>Provedení těsnícího koutu pro vnější nebo vnitřní roh spáry podlaha - stěna</t>
  </si>
  <si>
    <t>1109249575</t>
  </si>
  <si>
    <t>Koupelna kout</t>
  </si>
  <si>
    <t>Koupelna roh</t>
  </si>
  <si>
    <t>271</t>
  </si>
  <si>
    <t>59054004</t>
  </si>
  <si>
    <t>páska pružná těsnící hydroizolační-roh</t>
  </si>
  <si>
    <t>784319494</t>
  </si>
  <si>
    <t>3,17460317460317*0,315 'Přepočtené koeficientem množství</t>
  </si>
  <si>
    <t>272</t>
  </si>
  <si>
    <t>59054242</t>
  </si>
  <si>
    <t>páska pružná těsnící hydroizolační -kout</t>
  </si>
  <si>
    <t>159088878</t>
  </si>
  <si>
    <t>15,8730158730159*0,315 'Přepočtené koeficientem množství</t>
  </si>
  <si>
    <t>44</t>
  </si>
  <si>
    <t>711493111</t>
  </si>
  <si>
    <t>Izolace proti podpovrchové a tlakové vodě vodorovná těsnicí hmotou dvousložkovou na bázi cementu</t>
  </si>
  <si>
    <t>1949884198</t>
  </si>
  <si>
    <t xml:space="preserve">M.č. 1.3 - koupelna </t>
  </si>
  <si>
    <t>45</t>
  </si>
  <si>
    <t>711493121</t>
  </si>
  <si>
    <t>Izolace proti podpovrchové a tlakové vodě svislá těsnicí hmotou dvousložkovou na bázi cementu</t>
  </si>
  <si>
    <t>-2105581268</t>
  </si>
  <si>
    <t>M.č. 1.3 - koupelna soklík a ve sprchovém koutu</t>
  </si>
  <si>
    <t>(1,797*2+1,776*2)*0,1+2*2</t>
  </si>
  <si>
    <t>46</t>
  </si>
  <si>
    <t>998711102</t>
  </si>
  <si>
    <t>Přesun hmot tonážní pro izolace proti vodě, vlhkosti a plynům v objektech výšky do 12 m</t>
  </si>
  <si>
    <t>-89125594</t>
  </si>
  <si>
    <t>47</t>
  </si>
  <si>
    <t>998711181</t>
  </si>
  <si>
    <t>Příplatek k přesunu hmot tonážní 711 prováděný bez použití mechanizace</t>
  </si>
  <si>
    <t>1463267998</t>
  </si>
  <si>
    <t>48</t>
  </si>
  <si>
    <t>998711192</t>
  </si>
  <si>
    <t>Příplatek k přesunu hmot tonážní 711 za zvětšený přesun do 100 m</t>
  </si>
  <si>
    <t>570468002</t>
  </si>
  <si>
    <t>721</t>
  </si>
  <si>
    <t>Zdravotechnika - vnitřní kanalizace</t>
  </si>
  <si>
    <t>50</t>
  </si>
  <si>
    <t>721170972</t>
  </si>
  <si>
    <t>Potrubí z PVC krácení trub DN 50</t>
  </si>
  <si>
    <t>819432812</t>
  </si>
  <si>
    <t>Umyvadlo</t>
  </si>
  <si>
    <t>Dřez</t>
  </si>
  <si>
    <t>51</t>
  </si>
  <si>
    <t>721170973</t>
  </si>
  <si>
    <t>Potrubí z PVC krácení trub DN 70</t>
  </si>
  <si>
    <t>-1151378375</t>
  </si>
  <si>
    <t>Koupelna vana</t>
  </si>
  <si>
    <t>52</t>
  </si>
  <si>
    <t>721170975</t>
  </si>
  <si>
    <t>Potrubí z PVC krácení trub DN 125</t>
  </si>
  <si>
    <t>455009280</t>
  </si>
  <si>
    <t>53</t>
  </si>
  <si>
    <t>721171803</t>
  </si>
  <si>
    <t>Demontáž potrubí z PVC do D 75</t>
  </si>
  <si>
    <t>-591640370</t>
  </si>
  <si>
    <t>Vana, umyvadlo, dřez</t>
  </si>
  <si>
    <t>1+1+2,5</t>
  </si>
  <si>
    <t>54</t>
  </si>
  <si>
    <t>721171808</t>
  </si>
  <si>
    <t>Demontáž potrubí z PVC do D 114</t>
  </si>
  <si>
    <t>-1090158138</t>
  </si>
  <si>
    <t>55</t>
  </si>
  <si>
    <t>721174042</t>
  </si>
  <si>
    <t>Potrubí kanalizační z PP připojovací DN 40</t>
  </si>
  <si>
    <t>-628485397</t>
  </si>
  <si>
    <t>56</t>
  </si>
  <si>
    <t>721174043</t>
  </si>
  <si>
    <t>Potrubí kanalizační z PP připojovací DN 50</t>
  </si>
  <si>
    <t>550788303</t>
  </si>
  <si>
    <t>Myčka a pračka kuchyně a dřez - zbytek rozvodu</t>
  </si>
  <si>
    <t>57</t>
  </si>
  <si>
    <t>721174044</t>
  </si>
  <si>
    <t>Potrubí kanalizační z PP připojovací DN 75</t>
  </si>
  <si>
    <t>-626246336</t>
  </si>
  <si>
    <t>Sprcha koupelna</t>
  </si>
  <si>
    <t>Část rozvodu a napojení kuchyně</t>
  </si>
  <si>
    <t>58</t>
  </si>
  <si>
    <t>721174045</t>
  </si>
  <si>
    <t>Potrubí kanalizační z PP připojovací DN 110</t>
  </si>
  <si>
    <t>1860987268</t>
  </si>
  <si>
    <t>59</t>
  </si>
  <si>
    <t>721194104</t>
  </si>
  <si>
    <t>Vyvedení a upevnění odpadních výpustek DN 40</t>
  </si>
  <si>
    <t>-1769366134</t>
  </si>
  <si>
    <t>Koupelna umyvadlo</t>
  </si>
  <si>
    <t>60</t>
  </si>
  <si>
    <t>721194105</t>
  </si>
  <si>
    <t>Vyvedení a upevnění odpadních výpustek DN 50</t>
  </si>
  <si>
    <t>1023761610</t>
  </si>
  <si>
    <t>Kuchyň - dřez, pračka, myčka</t>
  </si>
  <si>
    <t>1+1+1</t>
  </si>
  <si>
    <t>61</t>
  </si>
  <si>
    <t>721194107</t>
  </si>
  <si>
    <t>Vyvedení a upevnění odpadních výpustek DN 70</t>
  </si>
  <si>
    <t>1760925026</t>
  </si>
  <si>
    <t>Sprcha</t>
  </si>
  <si>
    <t>62</t>
  </si>
  <si>
    <t>721194109</t>
  </si>
  <si>
    <t>Vyvedení a upevnění odpadních výpustek DN 110</t>
  </si>
  <si>
    <t>46577677</t>
  </si>
  <si>
    <t>63</t>
  </si>
  <si>
    <t>721226512</t>
  </si>
  <si>
    <t>Zápachová uzávěrka podomítková pro pračku a myčku DN 50</t>
  </si>
  <si>
    <t>-59549613</t>
  </si>
  <si>
    <t>Myčka a pračka v kuchyni</t>
  </si>
  <si>
    <t>1+1</t>
  </si>
  <si>
    <t>64</t>
  </si>
  <si>
    <t>721290111</t>
  </si>
  <si>
    <t>Zkouška těsnosti potrubí kanalizace vodou do DN 125</t>
  </si>
  <si>
    <t>-2145093670</t>
  </si>
  <si>
    <t>65</t>
  </si>
  <si>
    <t>998721102</t>
  </si>
  <si>
    <t>Přesun hmot tonážní pro vnitřní kanalizace v objektech v do 12 m</t>
  </si>
  <si>
    <t>-937916997</t>
  </si>
  <si>
    <t>66</t>
  </si>
  <si>
    <t>998721181</t>
  </si>
  <si>
    <t>Příplatek k přesunu hmot tonážní 721 prováděný bez použití mechanizace</t>
  </si>
  <si>
    <t>38690731</t>
  </si>
  <si>
    <t>67</t>
  </si>
  <si>
    <t>998721192</t>
  </si>
  <si>
    <t>Příplatek k přesunu hmot tonážní 721 za zvětšený přesun do 100 m</t>
  </si>
  <si>
    <t>-1544751262</t>
  </si>
  <si>
    <t>722</t>
  </si>
  <si>
    <t>Zdravotechnika - vnitřní vodovod</t>
  </si>
  <si>
    <t>68</t>
  </si>
  <si>
    <t>722170801</t>
  </si>
  <si>
    <t>Demontáž rozvodů vody z plastů do D 25</t>
  </si>
  <si>
    <t>1065968724</t>
  </si>
  <si>
    <t>Rozvody v koupelně, na WC a k dřezu</t>
  </si>
  <si>
    <t>7+1+4</t>
  </si>
  <si>
    <t>69</t>
  </si>
  <si>
    <t>722174022</t>
  </si>
  <si>
    <t>Potrubí vodovodní plastové PPR svar polyfúze PN 20 D 20x3,4 mm</t>
  </si>
  <si>
    <t>186899458</t>
  </si>
  <si>
    <t>Vodovod kuchyně</t>
  </si>
  <si>
    <t>70</t>
  </si>
  <si>
    <t>722179191</t>
  </si>
  <si>
    <t>Příplatek k rozvodu vody z plastů za malý rozsah prací na zakázce do 20 m</t>
  </si>
  <si>
    <t>soubor</t>
  </si>
  <si>
    <t>2064627637</t>
  </si>
  <si>
    <t>71</t>
  </si>
  <si>
    <t>722179192</t>
  </si>
  <si>
    <t>Příplatek k rozvodu vody z plastů za potrubí do D 32 mm do 15 svarů</t>
  </si>
  <si>
    <t>1830673822</t>
  </si>
  <si>
    <t>72</t>
  </si>
  <si>
    <t>722181221</t>
  </si>
  <si>
    <t>Ochrana vodovodního potrubí přilepenými termoizolačními trubicemi z PE tl do 9 mm DN do 22 mm</t>
  </si>
  <si>
    <t>701082402</t>
  </si>
  <si>
    <t>73</t>
  </si>
  <si>
    <t>722181812</t>
  </si>
  <si>
    <t>Demontáž plstěných pásů z trub do D 50</t>
  </si>
  <si>
    <t>632218569</t>
  </si>
  <si>
    <t>74</t>
  </si>
  <si>
    <t>722190401</t>
  </si>
  <si>
    <t>Vyvedení a upevnění výpustku do DN 25</t>
  </si>
  <si>
    <t>1042643030</t>
  </si>
  <si>
    <t>Kuchyně pro dřez, pračku a myčku</t>
  </si>
  <si>
    <t>2+1+1</t>
  </si>
  <si>
    <t>Koupelna umyvadlo a sprcha</t>
  </si>
  <si>
    <t>2+2</t>
  </si>
  <si>
    <t>75</t>
  </si>
  <si>
    <t>722190901</t>
  </si>
  <si>
    <t>Uzavření nebo otevření vodovodního potrubí při opravách</t>
  </si>
  <si>
    <t>290926573</t>
  </si>
  <si>
    <t>76</t>
  </si>
  <si>
    <t>722220152</t>
  </si>
  <si>
    <t>Nástěnka závitová plastová PPR PN 20 DN 20 x G 1/2"</t>
  </si>
  <si>
    <t>-2004343512</t>
  </si>
  <si>
    <t>Myčka</t>
  </si>
  <si>
    <t>Pračka</t>
  </si>
  <si>
    <t>77</t>
  </si>
  <si>
    <t>722220161</t>
  </si>
  <si>
    <t>Nástěnný komplet plastový PPR PN 20 DN 20 x G 1/2"</t>
  </si>
  <si>
    <t>-267017394</t>
  </si>
  <si>
    <t>Koupelna sprcha</t>
  </si>
  <si>
    <t>78</t>
  </si>
  <si>
    <t>722220861</t>
  </si>
  <si>
    <t>Demontáž armatur závitových se dvěma závity G do 3/4</t>
  </si>
  <si>
    <t>-5821448</t>
  </si>
  <si>
    <t>Ventil pro WC</t>
  </si>
  <si>
    <t>Ventily u vodoměrů</t>
  </si>
  <si>
    <t>Bojler v koupelně</t>
  </si>
  <si>
    <t>104</t>
  </si>
  <si>
    <t>722224116</t>
  </si>
  <si>
    <t>Kohout plnicí nebo vypouštěcí G 3/4" PN 10 s jedním závitem</t>
  </si>
  <si>
    <t>-2111957078</t>
  </si>
  <si>
    <t>Bojler v kuchyni</t>
  </si>
  <si>
    <t>103</t>
  </si>
  <si>
    <t>722231222</t>
  </si>
  <si>
    <t>Ventil pojistný mosazný G 3/4" PN 6 do 100°C k bojleru s vnitřním x vnějším závitem</t>
  </si>
  <si>
    <t>-1247438894</t>
  </si>
  <si>
    <t>1-1</t>
  </si>
  <si>
    <t>79</t>
  </si>
  <si>
    <t>722232222</t>
  </si>
  <si>
    <t>Kohout kulový rohový G 3/4" PN 42 do 185°C plnoprůtokový s 2x vnějším závitem</t>
  </si>
  <si>
    <t>-1432035176</t>
  </si>
  <si>
    <t>Rohové ventily v kuchyni dřez</t>
  </si>
  <si>
    <t>80</t>
  </si>
  <si>
    <t>722239101</t>
  </si>
  <si>
    <t>Montáž armatur vodovodních se dvěma závity G 1/2"</t>
  </si>
  <si>
    <t>-505397092</t>
  </si>
  <si>
    <t>Hadice k umyvadlu</t>
  </si>
  <si>
    <t>Hadice od ohřívače k baterii dřezu</t>
  </si>
  <si>
    <t>hadice k WC</t>
  </si>
  <si>
    <t>81</t>
  </si>
  <si>
    <t>55190006</t>
  </si>
  <si>
    <t>hadice flexibilní sanitární 3/8"</t>
  </si>
  <si>
    <t>-451747570</t>
  </si>
  <si>
    <t>106</t>
  </si>
  <si>
    <t>722239102</t>
  </si>
  <si>
    <t>Montáž armatur vodovodních se dvěma závity G 3/4"</t>
  </si>
  <si>
    <t>-1720486261</t>
  </si>
  <si>
    <t>KV 30 pro bojler v koupelně</t>
  </si>
  <si>
    <t>KV 307 pro bojler v kuchyni</t>
  </si>
  <si>
    <t>102</t>
  </si>
  <si>
    <t>STB.238957</t>
  </si>
  <si>
    <t>armatura bezpečnostní KV 30 pro elektrické tlakové zásobníky a ohřívače vody s pojistným ventilem 0,6 MPa</t>
  </si>
  <si>
    <t>1525758440</t>
  </si>
  <si>
    <t>105</t>
  </si>
  <si>
    <t>STB.238959</t>
  </si>
  <si>
    <t>armatura bezpečnostní KV 307 pro elektrické tlakové zásobníky a ohřívače vody s pojistným ventilem 0,7 MPa</t>
  </si>
  <si>
    <t>541166425</t>
  </si>
  <si>
    <t>Bojler v kuchyni pod dřezem</t>
  </si>
  <si>
    <t>82</t>
  </si>
  <si>
    <t>722240122</t>
  </si>
  <si>
    <t>Kohout kulový plastový PPR DN 20</t>
  </si>
  <si>
    <t>1646688182</t>
  </si>
  <si>
    <t>Vodoměr kuchyně,koupelna a WC</t>
  </si>
  <si>
    <t>83</t>
  </si>
  <si>
    <t>722260812</t>
  </si>
  <si>
    <t>Demontáž vodoměrů závitových G 3/4</t>
  </si>
  <si>
    <t>1597910368</t>
  </si>
  <si>
    <t>84</t>
  </si>
  <si>
    <t>722260922</t>
  </si>
  <si>
    <t>Zpětná montáž vodoměrů závitových G 3/4</t>
  </si>
  <si>
    <t>-299101889</t>
  </si>
  <si>
    <t>85</t>
  </si>
  <si>
    <t>722290226</t>
  </si>
  <si>
    <t>Zkouška těsnosti vodovodního potrubí závitového do DN 50</t>
  </si>
  <si>
    <t>-1081208478</t>
  </si>
  <si>
    <t>86</t>
  </si>
  <si>
    <t>722290234</t>
  </si>
  <si>
    <t>Proplach a dezinfekce vodovodního potrubí do DN 80</t>
  </si>
  <si>
    <t>-2081350856</t>
  </si>
  <si>
    <t>87</t>
  </si>
  <si>
    <t>998722102</t>
  </si>
  <si>
    <t>Přesun hmot tonážní pro vnitřní vodovod v objektech v do 12 m</t>
  </si>
  <si>
    <t>-1179953884</t>
  </si>
  <si>
    <t>88</t>
  </si>
  <si>
    <t>998722181</t>
  </si>
  <si>
    <t>Příplatek k přesunu hmot tonážní 722 prováděný bez použití mechanizace</t>
  </si>
  <si>
    <t>-1180090112</t>
  </si>
  <si>
    <t>89</t>
  </si>
  <si>
    <t>998722192</t>
  </si>
  <si>
    <t>Příplatek k přesunu hmot tonážní 722 za zvětšený přesun do 100 m</t>
  </si>
  <si>
    <t>1243674403</t>
  </si>
  <si>
    <t>723</t>
  </si>
  <si>
    <t>Zdravotechnika - vnitřní plynovod</t>
  </si>
  <si>
    <t>356</t>
  </si>
  <si>
    <t>723150801</t>
  </si>
  <si>
    <t>Demontáž potrubí ocelové hladké svařované do D 32</t>
  </si>
  <si>
    <t>-915898301</t>
  </si>
  <si>
    <t>357</t>
  </si>
  <si>
    <t>723229102</t>
  </si>
  <si>
    <t>Montáž armatur plynovodních s jedním závitem G 1/2 ostatní typ</t>
  </si>
  <si>
    <t>-337920965</t>
  </si>
  <si>
    <t>358</t>
  </si>
  <si>
    <t>31944406</t>
  </si>
  <si>
    <t>zátka litinová s vnějším závitem zinkovaná DN 1"</t>
  </si>
  <si>
    <t>84647616</t>
  </si>
  <si>
    <t>359</t>
  </si>
  <si>
    <t>998723102</t>
  </si>
  <si>
    <t>Přesun hmot tonážní pro vnitřní plynovod v objektech v do 12 m</t>
  </si>
  <si>
    <t>1055541924</t>
  </si>
  <si>
    <t>360</t>
  </si>
  <si>
    <t>998723181</t>
  </si>
  <si>
    <t>Příplatek k přesunu hmot tonážní 723 prováděný bez použití mechanizace</t>
  </si>
  <si>
    <t>174056010</t>
  </si>
  <si>
    <t>361</t>
  </si>
  <si>
    <t>998723192</t>
  </si>
  <si>
    <t>Příplatek k přesunu hmot tonážní 723 za zvětšený přesun do 100 m</t>
  </si>
  <si>
    <t>474145508</t>
  </si>
  <si>
    <t>725</t>
  </si>
  <si>
    <t>Zdravotechnika - zařizovací předměty</t>
  </si>
  <si>
    <t>90</t>
  </si>
  <si>
    <t>725110814</t>
  </si>
  <si>
    <t>Demontáž klozetu Kombi, odsávací</t>
  </si>
  <si>
    <t>-1208839579</t>
  </si>
  <si>
    <t>91</t>
  </si>
  <si>
    <t>725119122</t>
  </si>
  <si>
    <t>Montáž klozetových mís kombi</t>
  </si>
  <si>
    <t>886292426</t>
  </si>
  <si>
    <t>92</t>
  </si>
  <si>
    <t>64232051</t>
  </si>
  <si>
    <t>klozet keramický kombinovaný hluboké splachování odpad vodorovný bílý 630x360x770mm</t>
  </si>
  <si>
    <t>1076025943</t>
  </si>
  <si>
    <t>93</t>
  </si>
  <si>
    <t>55166827</t>
  </si>
  <si>
    <t>sedátko záchodové plastové bílé</t>
  </si>
  <si>
    <t>556668745</t>
  </si>
  <si>
    <t>94</t>
  </si>
  <si>
    <t>725210821</t>
  </si>
  <si>
    <t>Demontáž umyvadel bez výtokových armatur</t>
  </si>
  <si>
    <t>-1249968942</t>
  </si>
  <si>
    <t>95</t>
  </si>
  <si>
    <t>725211603</t>
  </si>
  <si>
    <t>Umyvadlo keramické bílé šířky 600 mm bez krytu na sifon připevněné na stěnu šrouby</t>
  </si>
  <si>
    <t>-1992903337</t>
  </si>
  <si>
    <t>96</t>
  </si>
  <si>
    <t>725220841</t>
  </si>
  <si>
    <t>Demontáž van ocelová rohová</t>
  </si>
  <si>
    <t>-679248505</t>
  </si>
  <si>
    <t>108</t>
  </si>
  <si>
    <t>725241111</t>
  </si>
  <si>
    <t>Vanička sprchová akrylátová čtvercová 800x800 mm</t>
  </si>
  <si>
    <t>-707371326</t>
  </si>
  <si>
    <t>109</t>
  </si>
  <si>
    <t>725244907</t>
  </si>
  <si>
    <t>Montáž zástěny sprchové rohové (sprchový kout)</t>
  </si>
  <si>
    <t>-1224050791</t>
  </si>
  <si>
    <t>110</t>
  </si>
  <si>
    <t>6777700593</t>
  </si>
  <si>
    <t>Kout sprchový čtvercový 800/800 mm</t>
  </si>
  <si>
    <t>1252057981</t>
  </si>
  <si>
    <t>258</t>
  </si>
  <si>
    <t>725310823</t>
  </si>
  <si>
    <t>Demontáž dřez jednoduchý vestavěný v kuchyňských sestavách bez výtokových armatur</t>
  </si>
  <si>
    <t>-245646556</t>
  </si>
  <si>
    <t>Kuchyně</t>
  </si>
  <si>
    <t>97</t>
  </si>
  <si>
    <t>725530823</t>
  </si>
  <si>
    <t>Demontáž ohřívač elektrický tlakový do 200 litrů</t>
  </si>
  <si>
    <t>-2130845210</t>
  </si>
  <si>
    <t>98</t>
  </si>
  <si>
    <t>725539201</t>
  </si>
  <si>
    <t>Montáž ohřívačů zásobníkových závěsných tlakových do 15 litrů</t>
  </si>
  <si>
    <t>-1317205682</t>
  </si>
  <si>
    <t>99</t>
  </si>
  <si>
    <t>54132287</t>
  </si>
  <si>
    <t>ohřívač vody elektrický tlakový pod umyvadlo 10L 2kW</t>
  </si>
  <si>
    <t>-2117676826</t>
  </si>
  <si>
    <t>100</t>
  </si>
  <si>
    <t>725539205</t>
  </si>
  <si>
    <t>Montáž ohřívačů zásobníkových závěsných tlakových do 160 litrů</t>
  </si>
  <si>
    <t>-588233665</t>
  </si>
  <si>
    <t>107</t>
  </si>
  <si>
    <t>6000229010</t>
  </si>
  <si>
    <t>Elektrický ohřívač vody 150 l</t>
  </si>
  <si>
    <t>2051497633</t>
  </si>
  <si>
    <t>111</t>
  </si>
  <si>
    <t>725813112</t>
  </si>
  <si>
    <t>Ventil rohový pračkový G 3/4"</t>
  </si>
  <si>
    <t>-1948373702</t>
  </si>
  <si>
    <t>Kuchyň pračka a myčka</t>
  </si>
  <si>
    <t>112</t>
  </si>
  <si>
    <t>725820801</t>
  </si>
  <si>
    <t>Demontáž baterie nástěnné do G 3 / 4</t>
  </si>
  <si>
    <t>-660127728</t>
  </si>
  <si>
    <t>Koupelna umyvadlo a vana</t>
  </si>
  <si>
    <t>114</t>
  </si>
  <si>
    <t>725822613</t>
  </si>
  <si>
    <t>Baterie umyvadlová stojánková páková s výpustí</t>
  </si>
  <si>
    <t>485406565</t>
  </si>
  <si>
    <t>115</t>
  </si>
  <si>
    <t>725849411</t>
  </si>
  <si>
    <t>Montáž baterie sprchové nástěnná s nastavitelnou výškou sprchy</t>
  </si>
  <si>
    <t>548389465</t>
  </si>
  <si>
    <t>116</t>
  </si>
  <si>
    <t>55145588</t>
  </si>
  <si>
    <t>baterie sprchová bez příslušenství</t>
  </si>
  <si>
    <t>-51654531</t>
  </si>
  <si>
    <t>117</t>
  </si>
  <si>
    <t>55145003</t>
  </si>
  <si>
    <t>souprava sprchová komplet</t>
  </si>
  <si>
    <t>sada</t>
  </si>
  <si>
    <t>1557792170</t>
  </si>
  <si>
    <t>118</t>
  </si>
  <si>
    <t>725860812</t>
  </si>
  <si>
    <t>Demontáž uzávěrů zápachu dvojitých</t>
  </si>
  <si>
    <t>-1675893497</t>
  </si>
  <si>
    <t>Vana</t>
  </si>
  <si>
    <t>121</t>
  </si>
  <si>
    <t>725865312</t>
  </si>
  <si>
    <t>Zápachová uzávěrka sprchových van DN 40/50 s kulovým kloubem na odtoku a odpadním ventilem</t>
  </si>
  <si>
    <t>-1298882461</t>
  </si>
  <si>
    <t>119</t>
  </si>
  <si>
    <t>725869101</t>
  </si>
  <si>
    <t>Montáž zápachových uzávěrek umyvadlových do DN 40</t>
  </si>
  <si>
    <t>1169017961</t>
  </si>
  <si>
    <t>120</t>
  </si>
  <si>
    <t>55161322</t>
  </si>
  <si>
    <t>uzávěrka zápachová umyvadlová s krycí růžicí odtoku DN 40</t>
  </si>
  <si>
    <t>104863522</t>
  </si>
  <si>
    <t>122</t>
  </si>
  <si>
    <t>998725102</t>
  </si>
  <si>
    <t>Přesun hmot tonážní pro zařizovací předměty v objektech v do 12 m</t>
  </si>
  <si>
    <t>1913126252</t>
  </si>
  <si>
    <t>123</t>
  </si>
  <si>
    <t>998725181</t>
  </si>
  <si>
    <t>Příplatek k přesunu hmot tonážní 725 prováděný bez použití mechanizace</t>
  </si>
  <si>
    <t>-1004900249</t>
  </si>
  <si>
    <t>124</t>
  </si>
  <si>
    <t>998725192</t>
  </si>
  <si>
    <t>Příplatek k přesunu hmot tonážní 725 za zvětšený přesun do 100 m</t>
  </si>
  <si>
    <t>172371527</t>
  </si>
  <si>
    <t>733</t>
  </si>
  <si>
    <t>Ústřední vytápění - rozvodné potrubí</t>
  </si>
  <si>
    <t>132</t>
  </si>
  <si>
    <t>733120815</t>
  </si>
  <si>
    <t>Demontáž potrubí ocelového hladkého do D 38</t>
  </si>
  <si>
    <t>-1035934898</t>
  </si>
  <si>
    <t>Demontáž radiátoru v koupelně</t>
  </si>
  <si>
    <t>126</t>
  </si>
  <si>
    <t>733221102</t>
  </si>
  <si>
    <t>Potrubí měděné měkké spojované měkkým pájením D 15x1 mm</t>
  </si>
  <si>
    <t>-742156768</t>
  </si>
  <si>
    <t>Výměna radiátoru v koupelně</t>
  </si>
  <si>
    <t>125</t>
  </si>
  <si>
    <t>733224222</t>
  </si>
  <si>
    <t>Příplatek k potrubí měděnému za zhotovení přípojky z trubek měděných D 15x1 mm</t>
  </si>
  <si>
    <t>794967771</t>
  </si>
  <si>
    <t>127</t>
  </si>
  <si>
    <t>733291101</t>
  </si>
  <si>
    <t>Zkouška těsnosti potrubí měděné do D 35x1,5</t>
  </si>
  <si>
    <t>251623934</t>
  </si>
  <si>
    <t>128</t>
  </si>
  <si>
    <t>733390304</t>
  </si>
  <si>
    <t xml:space="preserve">Napuštění potrubí </t>
  </si>
  <si>
    <t>508162464</t>
  </si>
  <si>
    <t>129</t>
  </si>
  <si>
    <t>998733102</t>
  </si>
  <si>
    <t>Přesun hmot tonážní pro rozvody potrubí v objektech v do 12 m</t>
  </si>
  <si>
    <t>-1102976884</t>
  </si>
  <si>
    <t>130</t>
  </si>
  <si>
    <t>998733181</t>
  </si>
  <si>
    <t>Příplatek k přesunu hmot tonážní 733 prováděný bez použití mechanizace</t>
  </si>
  <si>
    <t>-2124508056</t>
  </si>
  <si>
    <t>131</t>
  </si>
  <si>
    <t>998733193</t>
  </si>
  <si>
    <t>Příplatek k přesunu hmot tonážní 733 za zvětšený přesun do 500 m</t>
  </si>
  <si>
    <t>-479575542</t>
  </si>
  <si>
    <t>734</t>
  </si>
  <si>
    <t>Ústřední vytápění - armatury</t>
  </si>
  <si>
    <t>150</t>
  </si>
  <si>
    <t>734222812.GCM</t>
  </si>
  <si>
    <t>Ventil závitový Giacomini R422TG termostatický přímý G 1/2 PN 16 do 110°C s ruční hlavou chromovaný</t>
  </si>
  <si>
    <t>-1621365821</t>
  </si>
  <si>
    <t>Koupelna s WC</t>
  </si>
  <si>
    <t>151</t>
  </si>
  <si>
    <t>998734101</t>
  </si>
  <si>
    <t>Přesun hmot tonážní pro armatury v objektech v do 6 m</t>
  </si>
  <si>
    <t>203780861</t>
  </si>
  <si>
    <t>152</t>
  </si>
  <si>
    <t>998734181</t>
  </si>
  <si>
    <t>Příplatek k přesunu hmot tonážní 734 prováděný bez použití mechanizace</t>
  </si>
  <si>
    <t>-245875084</t>
  </si>
  <si>
    <t>153</t>
  </si>
  <si>
    <t>998734193</t>
  </si>
  <si>
    <t>Příplatek k přesunu hmot tonážní 734 za zvětšený přesun do 500 m</t>
  </si>
  <si>
    <t>104154349</t>
  </si>
  <si>
    <t>735</t>
  </si>
  <si>
    <t>Ústřední vytápění - otopná tělesa</t>
  </si>
  <si>
    <t>133</t>
  </si>
  <si>
    <t>735000912</t>
  </si>
  <si>
    <t>Vyregulování ventilu nebo kohoutu dvojregulačního s termostatickým ovládáním</t>
  </si>
  <si>
    <t>-2035940258</t>
  </si>
  <si>
    <t>134</t>
  </si>
  <si>
    <t>735111810</t>
  </si>
  <si>
    <t>Demontáž otopného tělesa litinového článkového</t>
  </si>
  <si>
    <t>1692592599</t>
  </si>
  <si>
    <t>0,25*6</t>
  </si>
  <si>
    <t>0,31*19</t>
  </si>
  <si>
    <t>0,31*23</t>
  </si>
  <si>
    <t>0,31*14</t>
  </si>
  <si>
    <t>135</t>
  </si>
  <si>
    <t>735117110</t>
  </si>
  <si>
    <t>Odpojení a připojení otopného tělesa litinového po nátěru</t>
  </si>
  <si>
    <t>483693217</t>
  </si>
  <si>
    <t>136</t>
  </si>
  <si>
    <t>735118110</t>
  </si>
  <si>
    <t>Zkoušky těsnosti otopných těles litinových článkových vodou</t>
  </si>
  <si>
    <t>730771817</t>
  </si>
  <si>
    <t>137</t>
  </si>
  <si>
    <t>735164511</t>
  </si>
  <si>
    <t>Montáž otopného tělesa trubkového na stěnu výšky tělesa do 1500 mm</t>
  </si>
  <si>
    <t>-1986409694</t>
  </si>
  <si>
    <t>138</t>
  </si>
  <si>
    <t>KRD.KLC1220600010</t>
  </si>
  <si>
    <t>KORALUX LINEAR CLASSIC 1220/0600</t>
  </si>
  <si>
    <t>105880324</t>
  </si>
  <si>
    <t>140</t>
  </si>
  <si>
    <t>42695001</t>
  </si>
  <si>
    <t>těleso topné EL 07 s integrovaným regulátorem teploty - 1000W</t>
  </si>
  <si>
    <t>1143787887</t>
  </si>
  <si>
    <t>Radiátor koupelna</t>
  </si>
  <si>
    <t>141</t>
  </si>
  <si>
    <t>735191902</t>
  </si>
  <si>
    <t>Vyzkoušení otopných těles litinových po opravě tlakem</t>
  </si>
  <si>
    <t>208271869</t>
  </si>
  <si>
    <t>142</t>
  </si>
  <si>
    <t>735191904</t>
  </si>
  <si>
    <t>Vyčištění otopných těles litinových proplachem vodou</t>
  </si>
  <si>
    <t>-1902665182</t>
  </si>
  <si>
    <t>143</t>
  </si>
  <si>
    <t>735191905</t>
  </si>
  <si>
    <t>Odvzdušnění otopných těles</t>
  </si>
  <si>
    <t>-2002313361</t>
  </si>
  <si>
    <t>144</t>
  </si>
  <si>
    <t>735191910</t>
  </si>
  <si>
    <t>Napuštění vody do otopných těles</t>
  </si>
  <si>
    <t>21213990</t>
  </si>
  <si>
    <t>145</t>
  </si>
  <si>
    <t>735192911</t>
  </si>
  <si>
    <t>Zpětná montáž otopných těles článkových litinových</t>
  </si>
  <si>
    <t>1659195976</t>
  </si>
  <si>
    <t>146</t>
  </si>
  <si>
    <t>735494811</t>
  </si>
  <si>
    <t>Vypuštění vody z otopných těles</t>
  </si>
  <si>
    <t>973895202</t>
  </si>
  <si>
    <t>147</t>
  </si>
  <si>
    <t>998735102</t>
  </si>
  <si>
    <t>Přesun hmot tonážní pro otopná tělesa v objektech v do 12 m</t>
  </si>
  <si>
    <t>-678247832</t>
  </si>
  <si>
    <t>148</t>
  </si>
  <si>
    <t>998735181</t>
  </si>
  <si>
    <t>Příplatek k přesunu hmot tonážní 735 prováděný bez použití mechanizace</t>
  </si>
  <si>
    <t>-2110790860</t>
  </si>
  <si>
    <t>149</t>
  </si>
  <si>
    <t>998735193</t>
  </si>
  <si>
    <t>Příplatek k přesunu hmot tonážní 735 za zvětšený přesun do 500 m</t>
  </si>
  <si>
    <t>336127943</t>
  </si>
  <si>
    <t>741</t>
  </si>
  <si>
    <t>Elektroinstalace - silnoproud</t>
  </si>
  <si>
    <t>154</t>
  </si>
  <si>
    <t>741-1</t>
  </si>
  <si>
    <t>Demontáž původních rozvodů elektro</t>
  </si>
  <si>
    <t>ks</t>
  </si>
  <si>
    <t>-1780588718</t>
  </si>
  <si>
    <t>355</t>
  </si>
  <si>
    <t>741112001</t>
  </si>
  <si>
    <t>Montáž krabice zapuštěná plastová kruhová</t>
  </si>
  <si>
    <t>-1267388825</t>
  </si>
  <si>
    <t>155</t>
  </si>
  <si>
    <t>34571521</t>
  </si>
  <si>
    <t>krabice pod omítku PVC odbočná kruhová D 70mm s víčkem a svorkovnicí</t>
  </si>
  <si>
    <t>-921944991</t>
  </si>
  <si>
    <t>157</t>
  </si>
  <si>
    <t>741112061</t>
  </si>
  <si>
    <t>Montáž krabice přístrojová zapuštěná plastová kruhová</t>
  </si>
  <si>
    <t>-756036144</t>
  </si>
  <si>
    <t>225</t>
  </si>
  <si>
    <t>1188894</t>
  </si>
  <si>
    <t>KRABICE PRISTROJOVA KP 68/2 KA MELKA</t>
  </si>
  <si>
    <t>1882808801</t>
  </si>
  <si>
    <t>362</t>
  </si>
  <si>
    <t>741112801</t>
  </si>
  <si>
    <t>Demontáž elektroinstalačních lišt nástěnných vkládacích uložených pevně</t>
  </si>
  <si>
    <t>1108306151</t>
  </si>
  <si>
    <t>chodba</t>
  </si>
  <si>
    <t>160</t>
  </si>
  <si>
    <t>741122005</t>
  </si>
  <si>
    <t>Montáž kabel Cu bez ukončení uložený pod omítku plný plochý 3x1 až 2,5 mm2 (CYKYLo)</t>
  </si>
  <si>
    <t>-688524455</t>
  </si>
  <si>
    <t>63+125</t>
  </si>
  <si>
    <t>161</t>
  </si>
  <si>
    <t>34109513</t>
  </si>
  <si>
    <t>kabel instalační plochý jádro Cu plné izolace PVC plášť PVC 450/750V (CYKYLo) 3x1,5mm2</t>
  </si>
  <si>
    <t>-1247109866</t>
  </si>
  <si>
    <t>SVĚTLA</t>
  </si>
  <si>
    <t>Světelný okruh 1</t>
  </si>
  <si>
    <t>Předsíň</t>
  </si>
  <si>
    <t>Kuchyň</t>
  </si>
  <si>
    <t>Obývací pokoj</t>
  </si>
  <si>
    <t>Světelný okruh 2</t>
  </si>
  <si>
    <t>Ložnice</t>
  </si>
  <si>
    <t>Koupelna s ventilátorem</t>
  </si>
  <si>
    <t>WC s ventilátorem</t>
  </si>
  <si>
    <t>63*1,2 'Přepočtené koeficientem množství</t>
  </si>
  <si>
    <t>162</t>
  </si>
  <si>
    <t>34109517</t>
  </si>
  <si>
    <t>kabel instalační plochý jádro Cu plné izolace PVC plášť PVC 450/750V (CYKYLo) 3x2,5mm2</t>
  </si>
  <si>
    <t>-1726560129</t>
  </si>
  <si>
    <t>ZÁSUVKY</t>
  </si>
  <si>
    <t>Samostatný přívod kuchyně myčka</t>
  </si>
  <si>
    <t>Samostatný přívod kuchyně pračka</t>
  </si>
  <si>
    <t>Samostatný přívod ohřívač vody kuchyně</t>
  </si>
  <si>
    <t>Samostatný přívod ohřívač vody koupelna</t>
  </si>
  <si>
    <t>Zásuvkový obvod 1</t>
  </si>
  <si>
    <t>Zásuvkový obvod 2</t>
  </si>
  <si>
    <t>17</t>
  </si>
  <si>
    <t>125*1,2 'Přepočtené koeficientem množství</t>
  </si>
  <si>
    <t>163</t>
  </si>
  <si>
    <t>741122031</t>
  </si>
  <si>
    <t>Montáž kabel Cu bez ukončení uložený pod omítku plný kulatý 5x1,5 až 2,5 mm2 (CYKY)</t>
  </si>
  <si>
    <t>-1723893941</t>
  </si>
  <si>
    <t>Sporák</t>
  </si>
  <si>
    <t>164</t>
  </si>
  <si>
    <t>34111094</t>
  </si>
  <si>
    <t>kabel instalační jádro Cu plné izolace PVC plášť PVC 450/750V (CYKY) 5x2,5mm2</t>
  </si>
  <si>
    <t>-84298913</t>
  </si>
  <si>
    <t>10*1,2 'Přepočtené koeficientem množství</t>
  </si>
  <si>
    <t>165</t>
  </si>
  <si>
    <t>741130001</t>
  </si>
  <si>
    <t>Ukončení vodič izolovaný do 2,5mm2 v rozváděči nebo na přístroji</t>
  </si>
  <si>
    <t>-825862677</t>
  </si>
  <si>
    <t>166</t>
  </si>
  <si>
    <t>741130004</t>
  </si>
  <si>
    <t>Ukončení vodič izolovaný do 6 mm2 v rozváděči nebo na přístroji</t>
  </si>
  <si>
    <t>352721239</t>
  </si>
  <si>
    <t>167</t>
  </si>
  <si>
    <t>741130021</t>
  </si>
  <si>
    <t>Ukončení vodič izolovaný do 2,5 mm2 na svorkovnici</t>
  </si>
  <si>
    <t>-1577668374</t>
  </si>
  <si>
    <t>168</t>
  </si>
  <si>
    <t>741210001</t>
  </si>
  <si>
    <t>Montáž rozvodnice oceloplechová nebo plastová běžná do 20 kg</t>
  </si>
  <si>
    <t>829209698</t>
  </si>
  <si>
    <t>169</t>
  </si>
  <si>
    <t>35713151</t>
  </si>
  <si>
    <t>rozvodnice zapuštěná, průhledné dveře, 1 řada, šířka 18 modulárních jednotek</t>
  </si>
  <si>
    <t>-1778229009</t>
  </si>
  <si>
    <t>170</t>
  </si>
  <si>
    <t>741210833</t>
  </si>
  <si>
    <t>Demontáž rozvodnic plastových na povrchu s krytím do IPx4 plochou přes 0,2 m2</t>
  </si>
  <si>
    <t>-1282229111</t>
  </si>
  <si>
    <t>171</t>
  </si>
  <si>
    <t>741213811</t>
  </si>
  <si>
    <t>Demontáž kabelu silového z rozvodnice průřezu žil do 4 mm2 bez zachování funkčnosti</t>
  </si>
  <si>
    <t>99817802</t>
  </si>
  <si>
    <t>172</t>
  </si>
  <si>
    <t>741240022</t>
  </si>
  <si>
    <t>Montáž příslušenství rozvoden - tabulka pro přístroje lepená</t>
  </si>
  <si>
    <t>-626965238</t>
  </si>
  <si>
    <t>173</t>
  </si>
  <si>
    <t>741310101</t>
  </si>
  <si>
    <t>Montáž vypínač (polo)zapuštěný bezšroubové připojení 1-jednopólový</t>
  </si>
  <si>
    <t>1910994920</t>
  </si>
  <si>
    <t>Chodba pro koupelnu</t>
  </si>
  <si>
    <t>Wc</t>
  </si>
  <si>
    <t>226</t>
  </si>
  <si>
    <t>ABB.3559A01345</t>
  </si>
  <si>
    <t>Přístroj spínače jednopólového, řazení 1, 1So</t>
  </si>
  <si>
    <t>627134106</t>
  </si>
  <si>
    <t>227</t>
  </si>
  <si>
    <t>ABB.355301289B1</t>
  </si>
  <si>
    <t>Spínač jednopólový, řazení 1</t>
  </si>
  <si>
    <t>1362215953</t>
  </si>
  <si>
    <t>175</t>
  </si>
  <si>
    <t>741310122</t>
  </si>
  <si>
    <t>Montáž přepínač (polo)zapuštěný bezšroubové připojení 6-střídavý</t>
  </si>
  <si>
    <t>-762988635</t>
  </si>
  <si>
    <t>228</t>
  </si>
  <si>
    <t>ABB.355306289B1</t>
  </si>
  <si>
    <t>Přepínač střídavý, řazení 6</t>
  </si>
  <si>
    <t>1649460009</t>
  </si>
  <si>
    <t>229</t>
  </si>
  <si>
    <t>ABB.3558A06340</t>
  </si>
  <si>
    <t>Přístroj přepínače střídavého, řazení 6, 6So</t>
  </si>
  <si>
    <t>-1703514119</t>
  </si>
  <si>
    <t>177</t>
  </si>
  <si>
    <t>741310401</t>
  </si>
  <si>
    <t>Montáž spínač tří/čtyřpólový nástěnný do 16 A prostředí normální</t>
  </si>
  <si>
    <t>-1638757021</t>
  </si>
  <si>
    <t>Kuchyň - sporák</t>
  </si>
  <si>
    <t>230</t>
  </si>
  <si>
    <t>10.627.428</t>
  </si>
  <si>
    <t>Kombinace S25 JEPF sporáková pod omítku</t>
  </si>
  <si>
    <t>1543133246</t>
  </si>
  <si>
    <t>179</t>
  </si>
  <si>
    <t>741311875</t>
  </si>
  <si>
    <t>Demontáž spínačů zapuštěných normálních do 10 A šroubových bez zachování funkčnosti do 4 svorek</t>
  </si>
  <si>
    <t>1954275215</t>
  </si>
  <si>
    <t>Chodba</t>
  </si>
  <si>
    <t>180</t>
  </si>
  <si>
    <t>741312011</t>
  </si>
  <si>
    <t>Montáž odpojovač třípólový do 500 V do 400 A bez zapojení</t>
  </si>
  <si>
    <t>1405885967</t>
  </si>
  <si>
    <t>Hlavní vypínač</t>
  </si>
  <si>
    <t>181</t>
  </si>
  <si>
    <t>11.016.476</t>
  </si>
  <si>
    <t>Spínač MSO 32/3</t>
  </si>
  <si>
    <t>655272380</t>
  </si>
  <si>
    <t>182</t>
  </si>
  <si>
    <t>741313001</t>
  </si>
  <si>
    <t>Montáž zásuvka (polo)zapuštěná bezšroubové připojení 2P+PE se zapojením vodičů</t>
  </si>
  <si>
    <t>-275651234</t>
  </si>
  <si>
    <t>15+2</t>
  </si>
  <si>
    <t>231</t>
  </si>
  <si>
    <t>ABB.55172389H3</t>
  </si>
  <si>
    <t>Zásuvka jednonásobná, chráněná</t>
  </si>
  <si>
    <t>508512162</t>
  </si>
  <si>
    <t>232</t>
  </si>
  <si>
    <t>34555241</t>
  </si>
  <si>
    <t>přístroj zásuvky zápustné jednonásobné, krytka s clonkami, bezšroubové svorky</t>
  </si>
  <si>
    <t>598352101</t>
  </si>
  <si>
    <t>233</t>
  </si>
  <si>
    <t>ABB.5513AC02357B</t>
  </si>
  <si>
    <t>Zásuvka dvojnásobná s ochr. kolíky, s clonkami, s natočenou dutinou</t>
  </si>
  <si>
    <t>-1481191181</t>
  </si>
  <si>
    <t xml:space="preserve">Obývací pokoj </t>
  </si>
  <si>
    <t>185</t>
  </si>
  <si>
    <t>741315823</t>
  </si>
  <si>
    <t>Demontáž zásuvek domovních normálních do 16A zapuštěných šroubových bez zachování funkčnosti 2P+PE</t>
  </si>
  <si>
    <t>-388102316</t>
  </si>
  <si>
    <t>186</t>
  </si>
  <si>
    <t>741320105</t>
  </si>
  <si>
    <t>Montáž jistič jednopólový nn do 25 A ve skříni</t>
  </si>
  <si>
    <t>502075064</t>
  </si>
  <si>
    <t>187</t>
  </si>
  <si>
    <t>35822111</t>
  </si>
  <si>
    <t>jistič 1pólový-charakteristika B 16A</t>
  </si>
  <si>
    <t>-1604857647</t>
  </si>
  <si>
    <t>363</t>
  </si>
  <si>
    <t>35822109</t>
  </si>
  <si>
    <t>jistič 1pólový-charakteristika B 10A</t>
  </si>
  <si>
    <t>-1560929710</t>
  </si>
  <si>
    <t>188</t>
  </si>
  <si>
    <t>741320165</t>
  </si>
  <si>
    <t>Montáž jistič třípólový nn do 25 A ve skříni</t>
  </si>
  <si>
    <t>480266211</t>
  </si>
  <si>
    <t>189</t>
  </si>
  <si>
    <t>35822401</t>
  </si>
  <si>
    <t>jistič 3pólový-charakteristika B 16A</t>
  </si>
  <si>
    <t>-1801427197</t>
  </si>
  <si>
    <t>190</t>
  </si>
  <si>
    <t>741321003</t>
  </si>
  <si>
    <t>Montáž proudových chráničů dvoupólových nn do 25 A ve skříni</t>
  </si>
  <si>
    <t>-1873125511</t>
  </si>
  <si>
    <t>191</t>
  </si>
  <si>
    <t>35889206</t>
  </si>
  <si>
    <t>chránič proudový 4pólový 25A pracovního proudu 0,03A</t>
  </si>
  <si>
    <t>277598343</t>
  </si>
  <si>
    <t>192</t>
  </si>
  <si>
    <t>741370032</t>
  </si>
  <si>
    <t>Montáž svítidlo žárovkové bytové nástěnné přisazené 1 zdroj se sklem</t>
  </si>
  <si>
    <t>1257160745</t>
  </si>
  <si>
    <t>Předsíň, koupelna,WC</t>
  </si>
  <si>
    <t>1+2+1</t>
  </si>
  <si>
    <t>193</t>
  </si>
  <si>
    <t>34821275</t>
  </si>
  <si>
    <t>svítidlo bytové žárovkové IP42, max. 60W E27</t>
  </si>
  <si>
    <t>946186823</t>
  </si>
  <si>
    <t>194</t>
  </si>
  <si>
    <t>34711200</t>
  </si>
  <si>
    <t>žárovka čirá E27/60W-set 30ks</t>
  </si>
  <si>
    <t>-343286906</t>
  </si>
  <si>
    <t>195</t>
  </si>
  <si>
    <t>741371843</t>
  </si>
  <si>
    <t>Demontáž svítidla bytového se standardní paticí přisazeného do 0,36 m2 bez zachováním funkčnosti</t>
  </si>
  <si>
    <t>-2047949230</t>
  </si>
  <si>
    <t>196</t>
  </si>
  <si>
    <t>741371863</t>
  </si>
  <si>
    <t>Demontáž svítidla bytového se standardní paticí zavěšeného do 0,36 m2 bez zachováním funkčnosti</t>
  </si>
  <si>
    <t>241787355</t>
  </si>
  <si>
    <t>197</t>
  </si>
  <si>
    <t>741410071</t>
  </si>
  <si>
    <t>Montáž pospojování ochranné konstrukce ostatní vodičem do 16 mm2 uloženým volně nebo pod omítku</t>
  </si>
  <si>
    <t>-1746420882</t>
  </si>
  <si>
    <t>198</t>
  </si>
  <si>
    <t>34140844</t>
  </si>
  <si>
    <t>vodič propojovací jádro Cu lanované izolace PVC 450/750V (H07V-R) 1x6mm2</t>
  </si>
  <si>
    <t>-683965695</t>
  </si>
  <si>
    <t>199</t>
  </si>
  <si>
    <t>741420021</t>
  </si>
  <si>
    <t>Montáž svorka hromosvodná se 2 šrouby</t>
  </si>
  <si>
    <t>813586904</t>
  </si>
  <si>
    <t>234</t>
  </si>
  <si>
    <t>35441895</t>
  </si>
  <si>
    <t>svorka připojovací k připojení kovových částí</t>
  </si>
  <si>
    <t>1496349040</t>
  </si>
  <si>
    <t>201</t>
  </si>
  <si>
    <t>741810001</t>
  </si>
  <si>
    <t>Celková prohlídka ( revize) elektrického rozvodu a zařízení do 100 000,- Kč</t>
  </si>
  <si>
    <t>601333461</t>
  </si>
  <si>
    <t>202</t>
  </si>
  <si>
    <t>998741102</t>
  </si>
  <si>
    <t>Přesun hmot tonážní pro silnoproud v objektech v do 12 m</t>
  </si>
  <si>
    <t>534395182</t>
  </si>
  <si>
    <t>203</t>
  </si>
  <si>
    <t>998741181</t>
  </si>
  <si>
    <t>Příplatek k přesunu hmot tonážní 741 prováděný bez použití mechanizace</t>
  </si>
  <si>
    <t>-232607112</t>
  </si>
  <si>
    <t>204</t>
  </si>
  <si>
    <t>998741192</t>
  </si>
  <si>
    <t>Příplatek k přesunu hmot tonážní 741 za zvětšený přesun do 100 m</t>
  </si>
  <si>
    <t>-1549135017</t>
  </si>
  <si>
    <t>742</t>
  </si>
  <si>
    <t>Elektroinstalace - slaboproud</t>
  </si>
  <si>
    <t>365</t>
  </si>
  <si>
    <t>742110501</t>
  </si>
  <si>
    <t>Montáž krabic pro slaboproud zapuštěných plastových odbočných kruhových s víčkem a se zasekáním</t>
  </si>
  <si>
    <t>1378387038</t>
  </si>
  <si>
    <t>366</t>
  </si>
  <si>
    <t>8500048015</t>
  </si>
  <si>
    <t>Krabice pro zásuvku datovou</t>
  </si>
  <si>
    <t>-2077819023</t>
  </si>
  <si>
    <t>205</t>
  </si>
  <si>
    <t>742121001</t>
  </si>
  <si>
    <t>Montáž kabelů sdělovacích pro vnitřní rozvody do 15 žil</t>
  </si>
  <si>
    <t>-1425872049</t>
  </si>
  <si>
    <t>206</t>
  </si>
  <si>
    <t>2305113500</t>
  </si>
  <si>
    <t xml:space="preserve">KOAXIÁLNÍ KABEL CB113UV 100M  S5265</t>
  </si>
  <si>
    <t>-1950970203</t>
  </si>
  <si>
    <t>207</t>
  </si>
  <si>
    <t>742310006</t>
  </si>
  <si>
    <t>Montáž domácího nástěnného audio/video telefonu</t>
  </si>
  <si>
    <t>-46814908</t>
  </si>
  <si>
    <t>Stávající telefon</t>
  </si>
  <si>
    <t>209</t>
  </si>
  <si>
    <t>742310806</t>
  </si>
  <si>
    <t>Demontáž domácího nástěnného audio/video telefonu</t>
  </si>
  <si>
    <t>1768580798</t>
  </si>
  <si>
    <t>235</t>
  </si>
  <si>
    <t>742420121</t>
  </si>
  <si>
    <t>Montáž televizní zásuvky koncové nebo průběžné</t>
  </si>
  <si>
    <t>68972728</t>
  </si>
  <si>
    <t>236</t>
  </si>
  <si>
    <t>ABB.5011AW0303C</t>
  </si>
  <si>
    <t>Zásuvka TV+R koncová, kompletní</t>
  </si>
  <si>
    <t>-540359920</t>
  </si>
  <si>
    <t>237</t>
  </si>
  <si>
    <t>11.002.117</t>
  </si>
  <si>
    <t>Rozbočovač EU2242P</t>
  </si>
  <si>
    <t>KS</t>
  </si>
  <si>
    <t>-782860970</t>
  </si>
  <si>
    <t>212</t>
  </si>
  <si>
    <t>998742102</t>
  </si>
  <si>
    <t>Přesun hmot tonážní pro slaboproud v objektech v do 12 m</t>
  </si>
  <si>
    <t>47102234</t>
  </si>
  <si>
    <t>213</t>
  </si>
  <si>
    <t>998742181</t>
  </si>
  <si>
    <t>Příplatek k přesunu hmot tonážní 742 prováděný bez použití mechanizace</t>
  </si>
  <si>
    <t>723434165</t>
  </si>
  <si>
    <t>214</t>
  </si>
  <si>
    <t>998742192</t>
  </si>
  <si>
    <t>Příplatek k přesunu hmot tonážní 742 za zvětšený přesun do 100 m</t>
  </si>
  <si>
    <t>643375622</t>
  </si>
  <si>
    <t>751</t>
  </si>
  <si>
    <t>Vzduchotechnika</t>
  </si>
  <si>
    <t>215</t>
  </si>
  <si>
    <t>751111011</t>
  </si>
  <si>
    <t>Mtž vent ax ntl nástěnného základního D do 100 mm</t>
  </si>
  <si>
    <t>1322768762</t>
  </si>
  <si>
    <t>216</t>
  </si>
  <si>
    <t>1147045</t>
  </si>
  <si>
    <t>KOUPELNOVY VENTILATOR M1/100 N/C</t>
  </si>
  <si>
    <t>-1545547530</t>
  </si>
  <si>
    <t>217</t>
  </si>
  <si>
    <t>998751101</t>
  </si>
  <si>
    <t>Přesun hmot tonážní pro vzduchotechniku v objektech v do 12 m</t>
  </si>
  <si>
    <t>-337132257</t>
  </si>
  <si>
    <t>218</t>
  </si>
  <si>
    <t>998751181</t>
  </si>
  <si>
    <t>Příplatek k přesunu hmot tonážní 751 prováděný bez použití mechanizace</t>
  </si>
  <si>
    <t>781096504</t>
  </si>
  <si>
    <t>219</t>
  </si>
  <si>
    <t>998751191</t>
  </si>
  <si>
    <t>Příplatek k přesunu hmot tonážní 751 za zvětšený přesun do 500 m</t>
  </si>
  <si>
    <t>-1586899281</t>
  </si>
  <si>
    <t>763</t>
  </si>
  <si>
    <t>Konstrukce suché výstavby</t>
  </si>
  <si>
    <t>763112811</t>
  </si>
  <si>
    <t>Demontáž desek jednoduché opláštění SDK příčka</t>
  </si>
  <si>
    <t>-767715754</t>
  </si>
  <si>
    <t>u okna</t>
  </si>
  <si>
    <t>dveře do m.č. 1.5 - obývací pokoj</t>
  </si>
  <si>
    <t>dveře do m.č. 1.6 - juchyně</t>
  </si>
  <si>
    <t>766</t>
  </si>
  <si>
    <t>Konstrukce truhlářské</t>
  </si>
  <si>
    <t>260</t>
  </si>
  <si>
    <t>766411821</t>
  </si>
  <si>
    <t>Demontáž truhlářského obložení stěn z palubek</t>
  </si>
  <si>
    <t>-161598062</t>
  </si>
  <si>
    <t>2*4</t>
  </si>
  <si>
    <t>1,3*(2,937+1,6)</t>
  </si>
  <si>
    <t>261</t>
  </si>
  <si>
    <t>766411822</t>
  </si>
  <si>
    <t>Demontáž truhlářského obložení stěn podkladových roštů</t>
  </si>
  <si>
    <t>790305133</t>
  </si>
  <si>
    <t>1,215*4,8</t>
  </si>
  <si>
    <t>259</t>
  </si>
  <si>
    <t>766421821</t>
  </si>
  <si>
    <t>Demontáž truhlářského obložení podhledů z palubek</t>
  </si>
  <si>
    <t>238264333</t>
  </si>
  <si>
    <t>(1+1,12)*1,461</t>
  </si>
  <si>
    <t>238</t>
  </si>
  <si>
    <t>766660001</t>
  </si>
  <si>
    <t>Montáž dveřních křídel otvíravých jednokřídlových š do 0,8 m do ocelové zárubně</t>
  </si>
  <si>
    <t>-153598258</t>
  </si>
  <si>
    <t>239</t>
  </si>
  <si>
    <t>61161001</t>
  </si>
  <si>
    <t>dveře jednokřídlé voštinové povrch lakovaný plné 700x1970-2100mm</t>
  </si>
  <si>
    <t>2109335805</t>
  </si>
  <si>
    <t>Koupelna a WC</t>
  </si>
  <si>
    <t>353</t>
  </si>
  <si>
    <t>61161002</t>
  </si>
  <si>
    <t>dveře jednokřídlé voštinové povrch lakovaný plné 800x1970-2100mm</t>
  </si>
  <si>
    <t>359003493</t>
  </si>
  <si>
    <t>354</t>
  </si>
  <si>
    <t>61161008</t>
  </si>
  <si>
    <t>dveře jednokřídlé voštinové povrch lakovaný částečně prosklené 800x1970-2100mm</t>
  </si>
  <si>
    <t>-1514441078</t>
  </si>
  <si>
    <t>242</t>
  </si>
  <si>
    <t>766660729</t>
  </si>
  <si>
    <t>Montáž dveřního interiérového kování - štítku s klikou</t>
  </si>
  <si>
    <t>328741720</t>
  </si>
  <si>
    <t>wc</t>
  </si>
  <si>
    <t>koupelna</t>
  </si>
  <si>
    <t>ložnice</t>
  </si>
  <si>
    <t>obývací pokoj</t>
  </si>
  <si>
    <t>243</t>
  </si>
  <si>
    <t>2150404414</t>
  </si>
  <si>
    <t>Kování štítové Cobra Plata BB72 nerez</t>
  </si>
  <si>
    <t>112566725</t>
  </si>
  <si>
    <t>244</t>
  </si>
  <si>
    <t>2150404418</t>
  </si>
  <si>
    <t>Kování štítové Cobra Plata WC72 nerez</t>
  </si>
  <si>
    <t>943849383</t>
  </si>
  <si>
    <t>WC a koupelna</t>
  </si>
  <si>
    <t>256</t>
  </si>
  <si>
    <t>766662811</t>
  </si>
  <si>
    <t>Demontáž dveřních prahů u dveří jednokřídlových k opětovnému použití</t>
  </si>
  <si>
    <t>-1051136304</t>
  </si>
  <si>
    <t>22</t>
  </si>
  <si>
    <t>766691914</t>
  </si>
  <si>
    <t>Vyvěšení nebo zavěšení dřevěných křídel dveří pl do 2 m2</t>
  </si>
  <si>
    <t>108182849</t>
  </si>
  <si>
    <t>M.č. 1.5 - obývací pokoj do kuchyně</t>
  </si>
  <si>
    <t>247</t>
  </si>
  <si>
    <t>766691932</t>
  </si>
  <si>
    <t>Seřízení plastového okenního nebo dveřního otvíracího a sklápěcího křídla</t>
  </si>
  <si>
    <t>-1868082243</t>
  </si>
  <si>
    <t>Okno obývací pokoj</t>
  </si>
  <si>
    <t>Okno ložnice a balkonové dveře</t>
  </si>
  <si>
    <t>3+1</t>
  </si>
  <si>
    <t>248</t>
  </si>
  <si>
    <t>766695212</t>
  </si>
  <si>
    <t>Montáž truhlářských prahů dveří jednokřídlových šířky do 10 cm</t>
  </si>
  <si>
    <t>-1830917008</t>
  </si>
  <si>
    <t>249</t>
  </si>
  <si>
    <t>61187136</t>
  </si>
  <si>
    <t>práh dveřní dřevěný dubový tl 20mm dl 720mm š 100mm</t>
  </si>
  <si>
    <t>3897647</t>
  </si>
  <si>
    <t>250</t>
  </si>
  <si>
    <t>61187156</t>
  </si>
  <si>
    <t>práh dveřní dřevěný dubový tl 20mm dl 820mm š 100mm</t>
  </si>
  <si>
    <t>124376836</t>
  </si>
  <si>
    <t>257</t>
  </si>
  <si>
    <t>766811256</t>
  </si>
  <si>
    <t xml:space="preserve">Demontáž poliček </t>
  </si>
  <si>
    <t>-124130236</t>
  </si>
  <si>
    <t>251</t>
  </si>
  <si>
    <t>766812840</t>
  </si>
  <si>
    <t>Demontáž kuchyňských linek dřevěných nebo kovových délky do 2,1 m</t>
  </si>
  <si>
    <t>-1957298156</t>
  </si>
  <si>
    <t>252</t>
  </si>
  <si>
    <t>766825811</t>
  </si>
  <si>
    <t>Demontáž truhlářských vestavěných skříní jednokřídlových</t>
  </si>
  <si>
    <t>2110738503</t>
  </si>
  <si>
    <t>Chodba plyn</t>
  </si>
  <si>
    <t>253</t>
  </si>
  <si>
    <t>998766102</t>
  </si>
  <si>
    <t>Přesun hmot tonážní pro konstrukce truhlářské v objektech v do 12 m</t>
  </si>
  <si>
    <t>-30019837</t>
  </si>
  <si>
    <t>254</t>
  </si>
  <si>
    <t>998766181</t>
  </si>
  <si>
    <t>Příplatek k přesunu hmot tonážní 766 prováděný bez použití mechanizace</t>
  </si>
  <si>
    <t>-237561781</t>
  </si>
  <si>
    <t>255</t>
  </si>
  <si>
    <t>998766192</t>
  </si>
  <si>
    <t>Příplatek k přesunu hmot tonážní 766 za zvětšený přesun do 100 m</t>
  </si>
  <si>
    <t>1216681770</t>
  </si>
  <si>
    <t>767</t>
  </si>
  <si>
    <t>Konstrukce zámečnické</t>
  </si>
  <si>
    <t>364</t>
  </si>
  <si>
    <t>767996801</t>
  </si>
  <si>
    <t>Demontáž atypických zámečnických konstrukcí rozebráním hmotnosti jednotlivých dílů do 50 kg</t>
  </si>
  <si>
    <t>kg</t>
  </si>
  <si>
    <t>1960359073</t>
  </si>
  <si>
    <t>Garnyže</t>
  </si>
  <si>
    <t>771</t>
  </si>
  <si>
    <t>Podlahy z dlaždic</t>
  </si>
  <si>
    <t>262</t>
  </si>
  <si>
    <t>771111011</t>
  </si>
  <si>
    <t>Vysátí podkladu před pokládkou dlažby</t>
  </si>
  <si>
    <t>1784693232</t>
  </si>
  <si>
    <t>263</t>
  </si>
  <si>
    <t>771121011</t>
  </si>
  <si>
    <t>Nátěr penetrační na podlahu</t>
  </si>
  <si>
    <t>-1879291294</t>
  </si>
  <si>
    <t>264</t>
  </si>
  <si>
    <t>771471810</t>
  </si>
  <si>
    <t>Demontáž soklíků z dlaždic keramických kladených do malty rovných</t>
  </si>
  <si>
    <t>-2121009089</t>
  </si>
  <si>
    <t>Soklík chodba</t>
  </si>
  <si>
    <t>(1,461*2+4,621*2-0,6*2-0,8*4)</t>
  </si>
  <si>
    <t>WC soklík</t>
  </si>
  <si>
    <t>(1,996*2+0,855*2-0,6)</t>
  </si>
  <si>
    <t>4,199+2,937+3,5+0,5</t>
  </si>
  <si>
    <t>292</t>
  </si>
  <si>
    <t>771551810</t>
  </si>
  <si>
    <t>Demontáž podlah z dlaždic teracových kladených do malty</t>
  </si>
  <si>
    <t>1873003710</t>
  </si>
  <si>
    <t>293</t>
  </si>
  <si>
    <t>771571810</t>
  </si>
  <si>
    <t>Demontáž podlah z dlaždic keramických kladených do malty</t>
  </si>
  <si>
    <t>628149884</t>
  </si>
  <si>
    <t>265</t>
  </si>
  <si>
    <t>771574375</t>
  </si>
  <si>
    <t>Montáž podlah keramických pro mechanické zatížení protiskluzných lepených flexi rychletuhnoucím lepidlem do 12 ks/m2</t>
  </si>
  <si>
    <t>-1654231036</t>
  </si>
  <si>
    <t>266</t>
  </si>
  <si>
    <t>59761409</t>
  </si>
  <si>
    <t>dlažba keramická slinutá protiskluzná do interiéru i exteriéru pro vysoké mechanické namáhání přes 9 do 12ks/m2</t>
  </si>
  <si>
    <t>1685413920</t>
  </si>
  <si>
    <t>267</t>
  </si>
  <si>
    <t>771577141</t>
  </si>
  <si>
    <t>Příplatek k montáži podlah keramických lepených disperzním lepidlem za plochu do 5 m2</t>
  </si>
  <si>
    <t>498694550</t>
  </si>
  <si>
    <t>273</t>
  </si>
  <si>
    <t>771591115</t>
  </si>
  <si>
    <t>Podlahy spárování silikonem</t>
  </si>
  <si>
    <t>1098773134</t>
  </si>
  <si>
    <t>Styk podlaha - obklad</t>
  </si>
  <si>
    <t>1,797*2+1,776*2</t>
  </si>
  <si>
    <t>1,996*2+0,855*2</t>
  </si>
  <si>
    <t>274</t>
  </si>
  <si>
    <t>771592011</t>
  </si>
  <si>
    <t>Čištění vnitřních ploch podlah nebo schodišť po položení dlažby chemickými prostředky</t>
  </si>
  <si>
    <t>506669103</t>
  </si>
  <si>
    <t>275</t>
  </si>
  <si>
    <t>998771101</t>
  </si>
  <si>
    <t>Přesun hmot tonážní pro podlahy z dlaždic v objektech v do 6 m</t>
  </si>
  <si>
    <t>-2050164998</t>
  </si>
  <si>
    <t>278</t>
  </si>
  <si>
    <t>998771102</t>
  </si>
  <si>
    <t>Přesun hmot tonážní pro podlahy z dlaždic v objektech v do 12 m</t>
  </si>
  <si>
    <t>-257087857</t>
  </si>
  <si>
    <t>276</t>
  </si>
  <si>
    <t>998771181</t>
  </si>
  <si>
    <t>Příplatek k přesunu hmot tonážní 771 prováděný bez použití mechanizace</t>
  </si>
  <si>
    <t>-85784112</t>
  </si>
  <si>
    <t>277</t>
  </si>
  <si>
    <t>998771193</t>
  </si>
  <si>
    <t>Příplatek k přesunu hmot tonážní 771 za zvětšený přesun do 500 m</t>
  </si>
  <si>
    <t>-84271600</t>
  </si>
  <si>
    <t>775</t>
  </si>
  <si>
    <t>Podlahy skládané</t>
  </si>
  <si>
    <t>279</t>
  </si>
  <si>
    <t>775411810</t>
  </si>
  <si>
    <t>Demontáž soklíků nebo lišt dřevěných přibíjených</t>
  </si>
  <si>
    <t>682609615</t>
  </si>
  <si>
    <t>4,208*2+3,195*2-0,8</t>
  </si>
  <si>
    <t>4,195*2+4,098*2+0,15*2-0,8*2+2*0,386</t>
  </si>
  <si>
    <t>280</t>
  </si>
  <si>
    <t>775413115</t>
  </si>
  <si>
    <t>Montáž podlahové lišty ze dřeva tvrdého nebo měkkého lepené</t>
  </si>
  <si>
    <t>-893953828</t>
  </si>
  <si>
    <t>281</t>
  </si>
  <si>
    <t>61418203</t>
  </si>
  <si>
    <t>lišta podlahová dřevěná dub 25x25 mm</t>
  </si>
  <si>
    <t>-1885214054</t>
  </si>
  <si>
    <t>282</t>
  </si>
  <si>
    <t>775591905</t>
  </si>
  <si>
    <t>Oprava podlah dřevěných - tmelení celoplošné vlysové, parketové podlahy</t>
  </si>
  <si>
    <t>1388306322</t>
  </si>
  <si>
    <t>3,195*4,208</t>
  </si>
  <si>
    <t>4,098*4,195+0,15*2,075+1*0,386</t>
  </si>
  <si>
    <t>283</t>
  </si>
  <si>
    <t>775591913</t>
  </si>
  <si>
    <t>Oprava podlah dřevěných - broušení jemné</t>
  </si>
  <si>
    <t>-379239326</t>
  </si>
  <si>
    <t>284</t>
  </si>
  <si>
    <t>775591920</t>
  </si>
  <si>
    <t>Oprava podlah dřevěných - vysátí povrchu</t>
  </si>
  <si>
    <t>-1087936926</t>
  </si>
  <si>
    <t>285</t>
  </si>
  <si>
    <t>775591921</t>
  </si>
  <si>
    <t>Oprava podlah dřevěných - základní lak</t>
  </si>
  <si>
    <t>1035405489</t>
  </si>
  <si>
    <t>286</t>
  </si>
  <si>
    <t>775591922</t>
  </si>
  <si>
    <t>Oprava podlah dřevěných - vrchní lak pro běžnou zátěž</t>
  </si>
  <si>
    <t>-2073022402</t>
  </si>
  <si>
    <t>287</t>
  </si>
  <si>
    <t>775591926</t>
  </si>
  <si>
    <t>Oprava podlah dřevěných - mezibroušení mezi vrstvami laku</t>
  </si>
  <si>
    <t>973604336</t>
  </si>
  <si>
    <t>288</t>
  </si>
  <si>
    <t>998775102</t>
  </si>
  <si>
    <t>Přesun hmot tonážní pro podlahy dřevěné v objektech v do 12 m</t>
  </si>
  <si>
    <t>-1249752671</t>
  </si>
  <si>
    <t>289</t>
  </si>
  <si>
    <t>998775181</t>
  </si>
  <si>
    <t>Příplatek k přesunu hmot tonážní 775 prováděný bez použití mechanizace</t>
  </si>
  <si>
    <t>1831769396</t>
  </si>
  <si>
    <t>290</t>
  </si>
  <si>
    <t>998775192</t>
  </si>
  <si>
    <t>Příplatek k přesunu hmot tonážní 775 za zvětšený přesun do 100 m</t>
  </si>
  <si>
    <t>1365967474</t>
  </si>
  <si>
    <t>776</t>
  </si>
  <si>
    <t>Podlahy povlakové</t>
  </si>
  <si>
    <t>294</t>
  </si>
  <si>
    <t>776111116</t>
  </si>
  <si>
    <t>Odstranění zbytků lepidla z podkladu povlakových podlah broušením</t>
  </si>
  <si>
    <t>417858195</t>
  </si>
  <si>
    <t>(4,199*2,937+0,15*2,085+1*0,374)</t>
  </si>
  <si>
    <t>295</t>
  </si>
  <si>
    <t>776111311</t>
  </si>
  <si>
    <t>Vysátí podkladu povlakových podlah</t>
  </si>
  <si>
    <t>-1341462052</t>
  </si>
  <si>
    <t>296</t>
  </si>
  <si>
    <t>776121111</t>
  </si>
  <si>
    <t>Vodou ředitelná penetrace savého podkladu povlakových podlah ředěná v poměru 1:3</t>
  </si>
  <si>
    <t>2093296947</t>
  </si>
  <si>
    <t>297</t>
  </si>
  <si>
    <t>776141111</t>
  </si>
  <si>
    <t>Vyrovnání podkladu povlakových podlah stěrkou pevnosti 20 MPa tl 3 mm</t>
  </si>
  <si>
    <t>589820007</t>
  </si>
  <si>
    <t>291</t>
  </si>
  <si>
    <t>776201811</t>
  </si>
  <si>
    <t>Demontáž lepených povlakových podlah bez podložky ručně</t>
  </si>
  <si>
    <t>612437019</t>
  </si>
  <si>
    <t>(4,199*2,937+0,15*2,085+1*0,374)*2</t>
  </si>
  <si>
    <t>4,208*3,095</t>
  </si>
  <si>
    <t>298</t>
  </si>
  <si>
    <t>776221111</t>
  </si>
  <si>
    <t>Lepení pásů z PVC standardním lepidlem</t>
  </si>
  <si>
    <t>-1336090189</t>
  </si>
  <si>
    <t>299</t>
  </si>
  <si>
    <t>28412285</t>
  </si>
  <si>
    <t>krytina podlahová heterogenní tl 2mm</t>
  </si>
  <si>
    <t>-157612892</t>
  </si>
  <si>
    <t xml:space="preserve">Plochy </t>
  </si>
  <si>
    <t>19,569</t>
  </si>
  <si>
    <t>Soklíky</t>
  </si>
  <si>
    <t>18,9*0,1</t>
  </si>
  <si>
    <t>21,459*1,1 'Přepočtené koeficientem množství</t>
  </si>
  <si>
    <t>300</t>
  </si>
  <si>
    <t>776411111</t>
  </si>
  <si>
    <t>Montáž obvodových soklíků výšky do 80 mm</t>
  </si>
  <si>
    <t>-73567484</t>
  </si>
  <si>
    <t>301</t>
  </si>
  <si>
    <t>BSE.0026850.URS</t>
  </si>
  <si>
    <t>Soklová lišta Bolta 25669 - bílá 0101, 2,5m</t>
  </si>
  <si>
    <t>-269182335</t>
  </si>
  <si>
    <t>18,9/2,5*1,02</t>
  </si>
  <si>
    <t>7,711*1,02 'Přepočtené koeficientem množství</t>
  </si>
  <si>
    <t>302</t>
  </si>
  <si>
    <t>776421711</t>
  </si>
  <si>
    <t>Vložení nařezaných pásků z podlahoviny do lišt</t>
  </si>
  <si>
    <t>240941406</t>
  </si>
  <si>
    <t>303</t>
  </si>
  <si>
    <t>776991111</t>
  </si>
  <si>
    <t>Spárování silikonem</t>
  </si>
  <si>
    <t>-644991962</t>
  </si>
  <si>
    <t>304</t>
  </si>
  <si>
    <t>998776102</t>
  </si>
  <si>
    <t>Přesun hmot tonážní pro podlahy povlakové v objektech v do 12 m</t>
  </si>
  <si>
    <t>-1905366088</t>
  </si>
  <si>
    <t>305</t>
  </si>
  <si>
    <t>998776181</t>
  </si>
  <si>
    <t>Příplatek k přesunu hmot tonážní 776 prováděný bez použití mechanizace</t>
  </si>
  <si>
    <t>-1737606528</t>
  </si>
  <si>
    <t>306</t>
  </si>
  <si>
    <t>998776192</t>
  </si>
  <si>
    <t>Příplatek k přesunu hmot tonážní 776 za zvětšený přesun do 100 m</t>
  </si>
  <si>
    <t>-1334497057</t>
  </si>
  <si>
    <t>781</t>
  </si>
  <si>
    <t>Dokončovací práce - obklady</t>
  </si>
  <si>
    <t>307</t>
  </si>
  <si>
    <t>781111011</t>
  </si>
  <si>
    <t>Ometení (oprášení) stěny při přípravě podkladu</t>
  </si>
  <si>
    <t>446731236</t>
  </si>
  <si>
    <t>(1,996*2+0,885*2)*1,6-0,7*1,6</t>
  </si>
  <si>
    <t>(1,797*2+1,776*2)*2-0,7*2</t>
  </si>
  <si>
    <t>308</t>
  </si>
  <si>
    <t>781121011</t>
  </si>
  <si>
    <t>Nátěr penetrační na stěnu</t>
  </si>
  <si>
    <t>-1670822856</t>
  </si>
  <si>
    <t>309</t>
  </si>
  <si>
    <t>781131251</t>
  </si>
  <si>
    <t>Izolace pod obklad těsnící manžetou pro prostupy potrubí</t>
  </si>
  <si>
    <t>733321767</t>
  </si>
  <si>
    <t>310</t>
  </si>
  <si>
    <t>781161012</t>
  </si>
  <si>
    <t>Montáž profilu dilatační spáry koutové bez izolace při styku podlahy se stěnou</t>
  </si>
  <si>
    <t>-745077681</t>
  </si>
  <si>
    <t>1,996*2+0,885*2</t>
  </si>
  <si>
    <t>311</t>
  </si>
  <si>
    <t>LSS.BPESR100D04</t>
  </si>
  <si>
    <t>PES - separační provazec průměr 4 mm 100m</t>
  </si>
  <si>
    <t>1977842828</t>
  </si>
  <si>
    <t>12,908*1,1 'Přepočtené koeficientem množství</t>
  </si>
  <si>
    <t>312</t>
  </si>
  <si>
    <t>781473113</t>
  </si>
  <si>
    <t>Montáž obkladů vnitřních keramických hladkých do 19 ks/m2 lepených standardním lepidlem</t>
  </si>
  <si>
    <t>2009103060</t>
  </si>
  <si>
    <t>313</t>
  </si>
  <si>
    <t>781474113</t>
  </si>
  <si>
    <t>Montáž obkladů vnitřních keramických hladkých do 19 ks/m2 lepených flexibilním lepidlem</t>
  </si>
  <si>
    <t>739195191</t>
  </si>
  <si>
    <t>314</t>
  </si>
  <si>
    <t>LSS.WAAMB201</t>
  </si>
  <si>
    <t>Keramická obkládačka 198x398x7mm</t>
  </si>
  <si>
    <t>-1467094926</t>
  </si>
  <si>
    <t>8,099+12,892</t>
  </si>
  <si>
    <t>20,991*1,1 'Přepočtené koeficientem množství</t>
  </si>
  <si>
    <t>315</t>
  </si>
  <si>
    <t>781491822</t>
  </si>
  <si>
    <t>Demontáž vanových dvířek plastových lepených s rámem</t>
  </si>
  <si>
    <t>-227107429</t>
  </si>
  <si>
    <t>Kuchyň ,WC, koupelna</t>
  </si>
  <si>
    <t>1+1+2</t>
  </si>
  <si>
    <t>316</t>
  </si>
  <si>
    <t>781493611</t>
  </si>
  <si>
    <t>Montáž vanových plastových dvířek s rámem lepených</t>
  </si>
  <si>
    <t>-1058005452</t>
  </si>
  <si>
    <t>Kuchyň, WC, koupelna</t>
  </si>
  <si>
    <t>317</t>
  </si>
  <si>
    <t>55347200</t>
  </si>
  <si>
    <t>dvířka vanová nerezová 300x300mm</t>
  </si>
  <si>
    <t>-251442582</t>
  </si>
  <si>
    <t>318</t>
  </si>
  <si>
    <t>781495115</t>
  </si>
  <si>
    <t>Spárování vnitřních obkladů silikonem</t>
  </si>
  <si>
    <t>1165128446</t>
  </si>
  <si>
    <t>319</t>
  </si>
  <si>
    <t>781495141</t>
  </si>
  <si>
    <t>Průnik obkladem kruhový do DN 30</t>
  </si>
  <si>
    <t>548325708</t>
  </si>
  <si>
    <t>Koupelna sprchová a umyvadlová baterie, rohové ventily pro bojler</t>
  </si>
  <si>
    <t>2+2+2</t>
  </si>
  <si>
    <t>WC rohový ventil</t>
  </si>
  <si>
    <t>320</t>
  </si>
  <si>
    <t>781495142</t>
  </si>
  <si>
    <t>Průnik obkladem kruhový do DN 90</t>
  </si>
  <si>
    <t>-1835703736</t>
  </si>
  <si>
    <t xml:space="preserve">zásuvky a vypínače koupelna </t>
  </si>
  <si>
    <t>Sifon umyvadlo</t>
  </si>
  <si>
    <t>WC zásuvka</t>
  </si>
  <si>
    <t>321</t>
  </si>
  <si>
    <t>781495143</t>
  </si>
  <si>
    <t>Průnik obkladem kruhový přes DN 90</t>
  </si>
  <si>
    <t>1778668717</t>
  </si>
  <si>
    <t>322</t>
  </si>
  <si>
    <t>781495211</t>
  </si>
  <si>
    <t>Čištění vnitřních ploch stěn po provedení obkladu chemickými prostředky</t>
  </si>
  <si>
    <t>912313416</t>
  </si>
  <si>
    <t>323</t>
  </si>
  <si>
    <t>781571141</t>
  </si>
  <si>
    <t>Montáž obkladů ostění šířky přes 200 do 400 mm lepenými flexibilním lepidlem</t>
  </si>
  <si>
    <t>1608282296</t>
  </si>
  <si>
    <t>2*0,24</t>
  </si>
  <si>
    <t>324</t>
  </si>
  <si>
    <t>998781102</t>
  </si>
  <si>
    <t>Přesun hmot tonážní pro obklady keramické v objektech v do 12 m</t>
  </si>
  <si>
    <t>-1197601787</t>
  </si>
  <si>
    <t>325</t>
  </si>
  <si>
    <t>998781181</t>
  </si>
  <si>
    <t>Příplatek k přesunu hmot tonážní 781 prováděný bez použití mechanizace</t>
  </si>
  <si>
    <t>625714191</t>
  </si>
  <si>
    <t>326</t>
  </si>
  <si>
    <t>998781192</t>
  </si>
  <si>
    <t>Příplatek k přesunu hmot tonážní 781 za zvětšený přesun do 100 m</t>
  </si>
  <si>
    <t>-2035156451</t>
  </si>
  <si>
    <t>783</t>
  </si>
  <si>
    <t>Dokončovací práce - nátěry</t>
  </si>
  <si>
    <t>327</t>
  </si>
  <si>
    <t>783301401</t>
  </si>
  <si>
    <t>Ometení zámečnických konstrukcí</t>
  </si>
  <si>
    <t>1056691995</t>
  </si>
  <si>
    <t>ZÁRUBNĚ</t>
  </si>
  <si>
    <t>Vstupní dveře</t>
  </si>
  <si>
    <t>5*0,4</t>
  </si>
  <si>
    <t>5*0,3</t>
  </si>
  <si>
    <t>5*0,3*2</t>
  </si>
  <si>
    <t>328</t>
  </si>
  <si>
    <t>783314101</t>
  </si>
  <si>
    <t>Základní jednonásobný syntetický nátěr zámečnických konstrukcí</t>
  </si>
  <si>
    <t>1023913771</t>
  </si>
  <si>
    <t>329</t>
  </si>
  <si>
    <t>783315101</t>
  </si>
  <si>
    <t>Mezinátěr jednonásobný syntetický standardní zámečnických konstrukcí</t>
  </si>
  <si>
    <t>-51530227</t>
  </si>
  <si>
    <t>330</t>
  </si>
  <si>
    <t>783317101</t>
  </si>
  <si>
    <t>Krycí jednonásobný syntetický standardní nátěr zámečnických konstrukcí</t>
  </si>
  <si>
    <t>-1100615688</t>
  </si>
  <si>
    <t>331</t>
  </si>
  <si>
    <t>783601347</t>
  </si>
  <si>
    <t>Odmaštění litinových otopných těles odmašťovačem rozpouštědlovým před provedením nátěru</t>
  </si>
  <si>
    <t>1967832409</t>
  </si>
  <si>
    <t>332</t>
  </si>
  <si>
    <t>783614141</t>
  </si>
  <si>
    <t>Základní jednonásobný syntetický nátěr litinových otopných těles</t>
  </si>
  <si>
    <t>-533742773</t>
  </si>
  <si>
    <t>333</t>
  </si>
  <si>
    <t>783614551</t>
  </si>
  <si>
    <t>Základní jednonásobný syntetický nátěr potrubí DN do 50 mm</t>
  </si>
  <si>
    <t>-288468564</t>
  </si>
  <si>
    <t>6,2</t>
  </si>
  <si>
    <t>334</t>
  </si>
  <si>
    <t>783615551</t>
  </si>
  <si>
    <t>Mezinátěr jednonásobný syntetický nátěr potrubí DN do 50 mm</t>
  </si>
  <si>
    <t>771621902</t>
  </si>
  <si>
    <t>335</t>
  </si>
  <si>
    <t>783617147</t>
  </si>
  <si>
    <t>Krycí dvojnásobný syntetický nátěr litinových otopných těles</t>
  </si>
  <si>
    <t>-1947233611</t>
  </si>
  <si>
    <t>336</t>
  </si>
  <si>
    <t>783617601</t>
  </si>
  <si>
    <t>Krycí jednonásobný syntetický nátěr potrubí DN do 50 mm</t>
  </si>
  <si>
    <t>-1040263633</t>
  </si>
  <si>
    <t>337</t>
  </si>
  <si>
    <t>783652141</t>
  </si>
  <si>
    <t>Tmelení litinových otopných těles polyesterovým tmelem</t>
  </si>
  <si>
    <t>-255131788</t>
  </si>
  <si>
    <t>784</t>
  </si>
  <si>
    <t>Dokončovací práce - malby a tapety</t>
  </si>
  <si>
    <t>338</t>
  </si>
  <si>
    <t>784111001</t>
  </si>
  <si>
    <t>Oprášení (ometení ) podkladu v místnostech výšky do 3,80 m</t>
  </si>
  <si>
    <t>1677319529</t>
  </si>
  <si>
    <t>STROPY</t>
  </si>
  <si>
    <t>STĚNY</t>
  </si>
  <si>
    <t>339</t>
  </si>
  <si>
    <t>784111011</t>
  </si>
  <si>
    <t>Obroušení podkladu omítnutého v místnostech výšky do 3,80 m</t>
  </si>
  <si>
    <t>402967137</t>
  </si>
  <si>
    <t>340</t>
  </si>
  <si>
    <t>784121001</t>
  </si>
  <si>
    <t>Oškrabání malby v mísnostech výšky do 3,80 m</t>
  </si>
  <si>
    <t>-213974727</t>
  </si>
  <si>
    <t>341</t>
  </si>
  <si>
    <t>784121011</t>
  </si>
  <si>
    <t>Rozmývání podkladu po oškrabání malby v místnostech výšky do 3,80 m</t>
  </si>
  <si>
    <t>-95870801</t>
  </si>
  <si>
    <t>343</t>
  </si>
  <si>
    <t>784171101</t>
  </si>
  <si>
    <t>Zakrytí vnitřních podlah včetně pozdějšího odkrytí</t>
  </si>
  <si>
    <t>-345399609</t>
  </si>
  <si>
    <t>344</t>
  </si>
  <si>
    <t>58124844</t>
  </si>
  <si>
    <t>fólie pro malířské potřeby zakrývací tl 25µ 4x5m</t>
  </si>
  <si>
    <t>1184634873</t>
  </si>
  <si>
    <t>55,342*1,05 'Přepočtené koeficientem množství</t>
  </si>
  <si>
    <t>345</t>
  </si>
  <si>
    <t>784171121</t>
  </si>
  <si>
    <t>Zakrytí vnitřních ploch konstrukcí nebo prvků v místnostech výšky do 3,80 m</t>
  </si>
  <si>
    <t>1106844368</t>
  </si>
  <si>
    <t>346</t>
  </si>
  <si>
    <t>58124842</t>
  </si>
  <si>
    <t>fólie pro malířské potřeby zakrývací tl 7µ 4x5m</t>
  </si>
  <si>
    <t>-190269382</t>
  </si>
  <si>
    <t>15*1,05 'Přepočtené koeficientem množství</t>
  </si>
  <si>
    <t>347</t>
  </si>
  <si>
    <t>784181121</t>
  </si>
  <si>
    <t>Hloubková jednonásobná penetrace podkladu v místnostech výšky do 3,80 m</t>
  </si>
  <si>
    <t>422064368</t>
  </si>
  <si>
    <t>348</t>
  </si>
  <si>
    <t>784211101</t>
  </si>
  <si>
    <t>Dvojnásobné bílé malby ze směsí za mokra výborně otěruvzdorných v místnostech výšky do 3,80 m</t>
  </si>
  <si>
    <t>767908074</t>
  </si>
  <si>
    <t>349</t>
  </si>
  <si>
    <t>784211141</t>
  </si>
  <si>
    <t>Příplatek k cenám 2x maleb ze směsí za mokra za provádění plochy do 5m2</t>
  </si>
  <si>
    <t>-198472142</t>
  </si>
  <si>
    <t>Práce a dodávky M</t>
  </si>
  <si>
    <t>58-M</t>
  </si>
  <si>
    <t>Revize vyhrazených technických zařízení</t>
  </si>
  <si>
    <t>350</t>
  </si>
  <si>
    <t>580506007</t>
  </si>
  <si>
    <t>Revize plyn</t>
  </si>
  <si>
    <t>-1219800843</t>
  </si>
  <si>
    <t>VRN</t>
  </si>
  <si>
    <t>Vedlejší rozpočtové náklady</t>
  </si>
  <si>
    <t>VRN3</t>
  </si>
  <si>
    <t>Zařízení staveniště</t>
  </si>
  <si>
    <t>351</t>
  </si>
  <si>
    <t>030001000</t>
  </si>
  <si>
    <t>den</t>
  </si>
  <si>
    <t>1024</t>
  </si>
  <si>
    <t>-1096220200</t>
  </si>
  <si>
    <t>VRN7</t>
  </si>
  <si>
    <t>Provozní vlivy</t>
  </si>
  <si>
    <t>352</t>
  </si>
  <si>
    <t>070001000</t>
  </si>
  <si>
    <t>1975534405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</si>
</sst>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'04 - Bělohorská 1655-110,...'!J30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'04 - Bělohorská 1655-110,...'!P148</f>
        <v>0</v>
      </c>
      <c r="AV95" s="128">
        <f>'04 - Bělohorská 1655-110,...'!J33</f>
        <v>0</v>
      </c>
      <c r="AW95" s="128">
        <f>'04 - Bělohorská 1655-110,...'!J34</f>
        <v>0</v>
      </c>
      <c r="AX95" s="128">
        <f>'04 - Bělohorská 1655-110,...'!J35</f>
        <v>0</v>
      </c>
      <c r="AY95" s="128">
        <f>'04 - Bělohorská 1655-110,...'!J36</f>
        <v>0</v>
      </c>
      <c r="AZ95" s="128">
        <f>'04 - Bělohorská 1655-110,...'!F33</f>
        <v>0</v>
      </c>
      <c r="BA95" s="128">
        <f>'04 - Bělohorská 1655-110,...'!F34</f>
        <v>0</v>
      </c>
      <c r="BB95" s="128">
        <f>'04 - Bělohorská 1655-110,...'!F35</f>
        <v>0</v>
      </c>
      <c r="BC95" s="128">
        <f>'04 - Bělohorská 1655-110,...'!F36</f>
        <v>0</v>
      </c>
      <c r="BD95" s="130">
        <f>'04 - Bělohorská 1655-110,...'!F37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UzXgs4aKvcIbTC0tG/D4PsWhbI/S7702hI1gmywV1eEBPzM+PCc4k7evFWDteBAndJwXk/iQF9tIzS25VCYC8A==" hashValue="zqWgobW9UTtt5o4EZ6hGSN1jl73lFeQlSaTVrzPDmUvab/TuHgs0vlrCRncVdVQ6Yf7gDnXQ6W2M3sD28qogS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 - Bělohorská 1655-110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ROUND((SUM(BE148:BE1800)),  2)</f>
        <v>0</v>
      </c>
      <c r="G33" s="38"/>
      <c r="H33" s="38"/>
      <c r="I33" s="151">
        <v>0.20999999999999999</v>
      </c>
      <c r="J33" s="150">
        <f>ROUND(((SUM(BE148:BE1800))*I33),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ROUND((SUM(BF148:BF1800)),  2)</f>
        <v>0</v>
      </c>
      <c r="G34" s="38"/>
      <c r="H34" s="38"/>
      <c r="I34" s="151">
        <v>0.14999999999999999</v>
      </c>
      <c r="J34" s="150">
        <f>ROUND(((SUM(BF148:BF1800))*I34),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ROUND((SUM(BG148:BG1800)),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ROUND((SUM(BH148:BH1800)),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ROUND((SUM(BI148:BI1800)),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Bělohorská 1655/110, dveře č.3 - Boudník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J305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J419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J427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J431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J432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J462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J525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J624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J633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J682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J698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J705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J803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J1017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J1039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J1053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J1064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J1199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J1207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J1262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J1315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J1380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J1460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J1583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J1793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J1794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120</v>
      </c>
      <c r="E126" s="178"/>
      <c r="F126" s="178"/>
      <c r="G126" s="178"/>
      <c r="H126" s="178"/>
      <c r="I126" s="178"/>
      <c r="J126" s="179">
        <f>J1796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J1797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J1799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4" s="2" customFormat="1" ht="6.96" customHeight="1">
      <c r="A134" s="38"/>
      <c r="B134" s="68"/>
      <c r="C134" s="69"/>
      <c r="D134" s="69"/>
      <c r="E134" s="69"/>
      <c r="F134" s="69"/>
      <c r="G134" s="69"/>
      <c r="H134" s="69"/>
      <c r="I134" s="69"/>
      <c r="J134" s="69"/>
      <c r="K134" s="69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24.96" customHeight="1">
      <c r="A135" s="38"/>
      <c r="B135" s="39"/>
      <c r="C135" s="23" t="s">
        <v>123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16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170" t="str">
        <f>E7</f>
        <v>Byty Bělohorská</v>
      </c>
      <c r="F138" s="32"/>
      <c r="G138" s="32"/>
      <c r="H138" s="32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84</v>
      </c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6.5" customHeight="1">
      <c r="A140" s="38"/>
      <c r="B140" s="39"/>
      <c r="C140" s="40"/>
      <c r="D140" s="40"/>
      <c r="E140" s="76" t="str">
        <f>E9</f>
        <v>04 - Bělohorská 1655/110, dveře č.3 - Boudník</v>
      </c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20</v>
      </c>
      <c r="D142" s="40"/>
      <c r="E142" s="40"/>
      <c r="F142" s="27" t="str">
        <f>F12</f>
        <v xml:space="preserve"> </v>
      </c>
      <c r="G142" s="40"/>
      <c r="H142" s="40"/>
      <c r="I142" s="32" t="s">
        <v>22</v>
      </c>
      <c r="J142" s="79" t="str">
        <f>IF(J12="","",J12)</f>
        <v>26. 5. 2021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6.96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24</v>
      </c>
      <c r="D144" s="40"/>
      <c r="E144" s="40"/>
      <c r="F144" s="27" t="str">
        <f>E15</f>
        <v xml:space="preserve"> </v>
      </c>
      <c r="G144" s="40"/>
      <c r="H144" s="40"/>
      <c r="I144" s="32" t="s">
        <v>29</v>
      </c>
      <c r="J144" s="36" t="str">
        <f>E21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27</v>
      </c>
      <c r="D145" s="40"/>
      <c r="E145" s="40"/>
      <c r="F145" s="27" t="str">
        <f>IF(E18="","",E18)</f>
        <v>Vyplň údaj</v>
      </c>
      <c r="G145" s="40"/>
      <c r="H145" s="40"/>
      <c r="I145" s="32" t="s">
        <v>31</v>
      </c>
      <c r="J145" s="36" t="str">
        <f>E24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0.32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11" customFormat="1" ht="29.28" customHeight="1">
      <c r="A147" s="187"/>
      <c r="B147" s="188"/>
      <c r="C147" s="189" t="s">
        <v>124</v>
      </c>
      <c r="D147" s="190" t="s">
        <v>58</v>
      </c>
      <c r="E147" s="190" t="s">
        <v>54</v>
      </c>
      <c r="F147" s="190" t="s">
        <v>55</v>
      </c>
      <c r="G147" s="190" t="s">
        <v>125</v>
      </c>
      <c r="H147" s="190" t="s">
        <v>126</v>
      </c>
      <c r="I147" s="190" t="s">
        <v>127</v>
      </c>
      <c r="J147" s="191" t="s">
        <v>88</v>
      </c>
      <c r="K147" s="192" t="s">
        <v>128</v>
      </c>
      <c r="L147" s="193"/>
      <c r="M147" s="100" t="s">
        <v>1</v>
      </c>
      <c r="N147" s="101" t="s">
        <v>37</v>
      </c>
      <c r="O147" s="101" t="s">
        <v>129</v>
      </c>
      <c r="P147" s="101" t="s">
        <v>130</v>
      </c>
      <c r="Q147" s="101" t="s">
        <v>131</v>
      </c>
      <c r="R147" s="101" t="s">
        <v>132</v>
      </c>
      <c r="S147" s="101" t="s">
        <v>133</v>
      </c>
      <c r="T147" s="102" t="s">
        <v>134</v>
      </c>
      <c r="U147" s="187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/>
    </row>
    <row r="148" s="2" customFormat="1" ht="22.8" customHeight="1">
      <c r="A148" s="38"/>
      <c r="B148" s="39"/>
      <c r="C148" s="107" t="s">
        <v>135</v>
      </c>
      <c r="D148" s="40"/>
      <c r="E148" s="40"/>
      <c r="F148" s="40"/>
      <c r="G148" s="40"/>
      <c r="H148" s="40"/>
      <c r="I148" s="40"/>
      <c r="J148" s="194">
        <f>BK148</f>
        <v>0</v>
      </c>
      <c r="K148" s="40"/>
      <c r="L148" s="44"/>
      <c r="M148" s="103"/>
      <c r="N148" s="195"/>
      <c r="O148" s="104"/>
      <c r="P148" s="196">
        <f>P149+P431+P1793+P1796</f>
        <v>0</v>
      </c>
      <c r="Q148" s="104"/>
      <c r="R148" s="196">
        <f>R149+R431+R1793+R1796</f>
        <v>4.4019896200000002</v>
      </c>
      <c r="S148" s="104"/>
      <c r="T148" s="197">
        <f>T149+T431+T1793+T1796</f>
        <v>5.5945654699999992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72</v>
      </c>
      <c r="AU148" s="17" t="s">
        <v>90</v>
      </c>
      <c r="BK148" s="198">
        <f>BK149+BK431+BK1793+BK1796</f>
        <v>0</v>
      </c>
    </row>
    <row r="149" s="12" customFormat="1" ht="25.92" customHeight="1">
      <c r="A149" s="12"/>
      <c r="B149" s="199"/>
      <c r="C149" s="200"/>
      <c r="D149" s="201" t="s">
        <v>72</v>
      </c>
      <c r="E149" s="202" t="s">
        <v>136</v>
      </c>
      <c r="F149" s="202" t="s">
        <v>137</v>
      </c>
      <c r="G149" s="200"/>
      <c r="H149" s="200"/>
      <c r="I149" s="203"/>
      <c r="J149" s="204">
        <f>BK149</f>
        <v>0</v>
      </c>
      <c r="K149" s="200"/>
      <c r="L149" s="205"/>
      <c r="M149" s="206"/>
      <c r="N149" s="207"/>
      <c r="O149" s="207"/>
      <c r="P149" s="208">
        <f>P150+P169+P305+P419+P427</f>
        <v>0</v>
      </c>
      <c r="Q149" s="207"/>
      <c r="R149" s="208">
        <f>R150+R169+R305+R419+R427</f>
        <v>2.83957696</v>
      </c>
      <c r="S149" s="207"/>
      <c r="T149" s="209">
        <f>T150+T169+T305+T419+T427</f>
        <v>2.1354759999999997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81</v>
      </c>
      <c r="AT149" s="211" t="s">
        <v>72</v>
      </c>
      <c r="AU149" s="211" t="s">
        <v>73</v>
      </c>
      <c r="AY149" s="210" t="s">
        <v>138</v>
      </c>
      <c r="BK149" s="212">
        <f>BK150+BK169+BK305+BK419+BK427</f>
        <v>0</v>
      </c>
    </row>
    <row r="150" s="12" customFormat="1" ht="22.8" customHeight="1">
      <c r="A150" s="12"/>
      <c r="B150" s="199"/>
      <c r="C150" s="200"/>
      <c r="D150" s="201" t="s">
        <v>72</v>
      </c>
      <c r="E150" s="213" t="s">
        <v>139</v>
      </c>
      <c r="F150" s="213" t="s">
        <v>140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SUM(P151:P168)</f>
        <v>0</v>
      </c>
      <c r="Q150" s="207"/>
      <c r="R150" s="208">
        <f>SUM(R151:R168)</f>
        <v>0.66239248000000006</v>
      </c>
      <c r="S150" s="207"/>
      <c r="T150" s="209">
        <f>SUM(T151:T168)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81</v>
      </c>
      <c r="AY150" s="210" t="s">
        <v>138</v>
      </c>
      <c r="BK150" s="212">
        <f>SUM(BK151:BK168)</f>
        <v>0</v>
      </c>
    </row>
    <row r="151" s="2" customFormat="1" ht="24.15" customHeight="1">
      <c r="A151" s="38"/>
      <c r="B151" s="39"/>
      <c r="C151" s="215" t="s">
        <v>141</v>
      </c>
      <c r="D151" s="215" t="s">
        <v>142</v>
      </c>
      <c r="E151" s="216" t="s">
        <v>143</v>
      </c>
      <c r="F151" s="217" t="s">
        <v>144</v>
      </c>
      <c r="G151" s="218" t="s">
        <v>145</v>
      </c>
      <c r="H151" s="219">
        <v>0.012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39</v>
      </c>
      <c r="O151" s="91"/>
      <c r="P151" s="225">
        <f>O151*H151</f>
        <v>0</v>
      </c>
      <c r="Q151" s="225">
        <v>0.019539999999999998</v>
      </c>
      <c r="R151" s="225">
        <f>Q151*H151</f>
        <v>0.00023447999999999999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146</v>
      </c>
      <c r="AT151" s="227" t="s">
        <v>142</v>
      </c>
      <c r="AU151" s="227" t="s">
        <v>147</v>
      </c>
      <c r="AY151" s="17" t="s">
        <v>138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147</v>
      </c>
      <c r="BK151" s="228">
        <f>ROUND(I151*H151,2)</f>
        <v>0</v>
      </c>
      <c r="BL151" s="17" t="s">
        <v>146</v>
      </c>
      <c r="BM151" s="227" t="s">
        <v>148</v>
      </c>
    </row>
    <row r="152" s="13" customFormat="1">
      <c r="A152" s="13"/>
      <c r="B152" s="229"/>
      <c r="C152" s="230"/>
      <c r="D152" s="231" t="s">
        <v>149</v>
      </c>
      <c r="E152" s="232" t="s">
        <v>1</v>
      </c>
      <c r="F152" s="233" t="s">
        <v>150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149</v>
      </c>
      <c r="AU152" s="239" t="s">
        <v>147</v>
      </c>
      <c r="AV152" s="13" t="s">
        <v>81</v>
      </c>
      <c r="AW152" s="13" t="s">
        <v>30</v>
      </c>
      <c r="AX152" s="13" t="s">
        <v>73</v>
      </c>
      <c r="AY152" s="239" t="s">
        <v>138</v>
      </c>
    </row>
    <row r="153" s="14" customFormat="1">
      <c r="A153" s="14"/>
      <c r="B153" s="240"/>
      <c r="C153" s="241"/>
      <c r="D153" s="231" t="s">
        <v>149</v>
      </c>
      <c r="E153" s="242" t="s">
        <v>1</v>
      </c>
      <c r="F153" s="243" t="s">
        <v>151</v>
      </c>
      <c r="G153" s="241"/>
      <c r="H153" s="244">
        <v>0.012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149</v>
      </c>
      <c r="AU153" s="250" t="s">
        <v>147</v>
      </c>
      <c r="AV153" s="14" t="s">
        <v>147</v>
      </c>
      <c r="AW153" s="14" t="s">
        <v>30</v>
      </c>
      <c r="AX153" s="14" t="s">
        <v>81</v>
      </c>
      <c r="AY153" s="250" t="s">
        <v>138</v>
      </c>
    </row>
    <row r="154" s="2" customFormat="1" ht="24.15" customHeight="1">
      <c r="A154" s="38"/>
      <c r="B154" s="39"/>
      <c r="C154" s="251" t="s">
        <v>152</v>
      </c>
      <c r="D154" s="251" t="s">
        <v>153</v>
      </c>
      <c r="E154" s="252" t="s">
        <v>154</v>
      </c>
      <c r="F154" s="253" t="s">
        <v>155</v>
      </c>
      <c r="G154" s="254" t="s">
        <v>145</v>
      </c>
      <c r="H154" s="255">
        <v>0.012999999999999999</v>
      </c>
      <c r="I154" s="256"/>
      <c r="J154" s="257">
        <f>ROUND(I154*H154,2)</f>
        <v>0</v>
      </c>
      <c r="K154" s="258"/>
      <c r="L154" s="259"/>
      <c r="M154" s="260" t="s">
        <v>1</v>
      </c>
      <c r="N154" s="261" t="s">
        <v>39</v>
      </c>
      <c r="O154" s="91"/>
      <c r="P154" s="225">
        <f>O154*H154</f>
        <v>0</v>
      </c>
      <c r="Q154" s="225">
        <v>1</v>
      </c>
      <c r="R154" s="225">
        <f>Q154*H154</f>
        <v>0.012999999999999999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156</v>
      </c>
      <c r="AT154" s="227" t="s">
        <v>153</v>
      </c>
      <c r="AU154" s="227" t="s">
        <v>147</v>
      </c>
      <c r="AY154" s="17" t="s">
        <v>138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147</v>
      </c>
      <c r="BK154" s="228">
        <f>ROUND(I154*H154,2)</f>
        <v>0</v>
      </c>
      <c r="BL154" s="17" t="s">
        <v>146</v>
      </c>
      <c r="BM154" s="227" t="s">
        <v>157</v>
      </c>
    </row>
    <row r="155" s="14" customFormat="1">
      <c r="A155" s="14"/>
      <c r="B155" s="240"/>
      <c r="C155" s="241"/>
      <c r="D155" s="231" t="s">
        <v>149</v>
      </c>
      <c r="E155" s="242" t="s">
        <v>1</v>
      </c>
      <c r="F155" s="243" t="s">
        <v>158</v>
      </c>
      <c r="G155" s="241"/>
      <c r="H155" s="244">
        <v>0.012999999999999999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149</v>
      </c>
      <c r="AU155" s="250" t="s">
        <v>147</v>
      </c>
      <c r="AV155" s="14" t="s">
        <v>147</v>
      </c>
      <c r="AW155" s="14" t="s">
        <v>30</v>
      </c>
      <c r="AX155" s="14" t="s">
        <v>81</v>
      </c>
      <c r="AY155" s="250" t="s">
        <v>138</v>
      </c>
    </row>
    <row r="156" s="2" customFormat="1" ht="24.15" customHeight="1">
      <c r="A156" s="38"/>
      <c r="B156" s="39"/>
      <c r="C156" s="215" t="s">
        <v>81</v>
      </c>
      <c r="D156" s="215" t="s">
        <v>142</v>
      </c>
      <c r="E156" s="216" t="s">
        <v>159</v>
      </c>
      <c r="F156" s="217" t="s">
        <v>160</v>
      </c>
      <c r="G156" s="218" t="s">
        <v>161</v>
      </c>
      <c r="H156" s="219">
        <v>9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0.023910000000000001</v>
      </c>
      <c r="R156" s="225">
        <f>Q156*H156</f>
        <v>0.21518999999999999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146</v>
      </c>
      <c r="AT156" s="227" t="s">
        <v>142</v>
      </c>
      <c r="AU156" s="227" t="s">
        <v>147</v>
      </c>
      <c r="AY156" s="17" t="s">
        <v>138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147</v>
      </c>
      <c r="BK156" s="228">
        <f>ROUND(I156*H156,2)</f>
        <v>0</v>
      </c>
      <c r="BL156" s="17" t="s">
        <v>146</v>
      </c>
      <c r="BM156" s="227" t="s">
        <v>162</v>
      </c>
    </row>
    <row r="157" s="13" customFormat="1">
      <c r="A157" s="13"/>
      <c r="B157" s="229"/>
      <c r="C157" s="230"/>
      <c r="D157" s="231" t="s">
        <v>149</v>
      </c>
      <c r="E157" s="232" t="s">
        <v>1</v>
      </c>
      <c r="F157" s="233" t="s">
        <v>163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149</v>
      </c>
      <c r="AU157" s="239" t="s">
        <v>147</v>
      </c>
      <c r="AV157" s="13" t="s">
        <v>81</v>
      </c>
      <c r="AW157" s="13" t="s">
        <v>30</v>
      </c>
      <c r="AX157" s="13" t="s">
        <v>73</v>
      </c>
      <c r="AY157" s="239" t="s">
        <v>138</v>
      </c>
    </row>
    <row r="158" s="14" customFormat="1">
      <c r="A158" s="14"/>
      <c r="B158" s="240"/>
      <c r="C158" s="241"/>
      <c r="D158" s="231" t="s">
        <v>149</v>
      </c>
      <c r="E158" s="242" t="s">
        <v>1</v>
      </c>
      <c r="F158" s="243" t="s">
        <v>81</v>
      </c>
      <c r="G158" s="241"/>
      <c r="H158" s="244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149</v>
      </c>
      <c r="AU158" s="250" t="s">
        <v>147</v>
      </c>
      <c r="AV158" s="14" t="s">
        <v>147</v>
      </c>
      <c r="AW158" s="14" t="s">
        <v>30</v>
      </c>
      <c r="AX158" s="14" t="s">
        <v>73</v>
      </c>
      <c r="AY158" s="250" t="s">
        <v>138</v>
      </c>
    </row>
    <row r="159" s="13" customFormat="1">
      <c r="A159" s="13"/>
      <c r="B159" s="229"/>
      <c r="C159" s="230"/>
      <c r="D159" s="231" t="s">
        <v>149</v>
      </c>
      <c r="E159" s="232" t="s">
        <v>1</v>
      </c>
      <c r="F159" s="233" t="s">
        <v>164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149</v>
      </c>
      <c r="AU159" s="239" t="s">
        <v>147</v>
      </c>
      <c r="AV159" s="13" t="s">
        <v>81</v>
      </c>
      <c r="AW159" s="13" t="s">
        <v>30</v>
      </c>
      <c r="AX159" s="13" t="s">
        <v>73</v>
      </c>
      <c r="AY159" s="239" t="s">
        <v>138</v>
      </c>
    </row>
    <row r="160" s="14" customFormat="1">
      <c r="A160" s="14"/>
      <c r="B160" s="240"/>
      <c r="C160" s="241"/>
      <c r="D160" s="231" t="s">
        <v>149</v>
      </c>
      <c r="E160" s="242" t="s">
        <v>1</v>
      </c>
      <c r="F160" s="243" t="s">
        <v>156</v>
      </c>
      <c r="G160" s="241"/>
      <c r="H160" s="244">
        <v>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149</v>
      </c>
      <c r="AU160" s="250" t="s">
        <v>147</v>
      </c>
      <c r="AV160" s="14" t="s">
        <v>147</v>
      </c>
      <c r="AW160" s="14" t="s">
        <v>30</v>
      </c>
      <c r="AX160" s="14" t="s">
        <v>73</v>
      </c>
      <c r="AY160" s="250" t="s">
        <v>138</v>
      </c>
    </row>
    <row r="161" s="15" customFormat="1">
      <c r="A161" s="15"/>
      <c r="B161" s="262"/>
      <c r="C161" s="263"/>
      <c r="D161" s="231" t="s">
        <v>149</v>
      </c>
      <c r="E161" s="264" t="s">
        <v>1</v>
      </c>
      <c r="F161" s="265" t="s">
        <v>165</v>
      </c>
      <c r="G161" s="263"/>
      <c r="H161" s="266">
        <v>9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2" t="s">
        <v>149</v>
      </c>
      <c r="AU161" s="272" t="s">
        <v>147</v>
      </c>
      <c r="AV161" s="15" t="s">
        <v>146</v>
      </c>
      <c r="AW161" s="15" t="s">
        <v>30</v>
      </c>
      <c r="AX161" s="15" t="s">
        <v>81</v>
      </c>
      <c r="AY161" s="272" t="s">
        <v>138</v>
      </c>
    </row>
    <row r="162" s="2" customFormat="1" ht="24.15" customHeight="1">
      <c r="A162" s="38"/>
      <c r="B162" s="39"/>
      <c r="C162" s="215" t="s">
        <v>139</v>
      </c>
      <c r="D162" s="215" t="s">
        <v>142</v>
      </c>
      <c r="E162" s="216" t="s">
        <v>166</v>
      </c>
      <c r="F162" s="217" t="s">
        <v>167</v>
      </c>
      <c r="G162" s="218" t="s">
        <v>168</v>
      </c>
      <c r="H162" s="219">
        <v>1.6000000000000001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0.25364999999999999</v>
      </c>
      <c r="R162" s="225">
        <f>Q162*H162</f>
        <v>0.40583999999999998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146</v>
      </c>
      <c r="AT162" s="227" t="s">
        <v>142</v>
      </c>
      <c r="AU162" s="227" t="s">
        <v>147</v>
      </c>
      <c r="AY162" s="17" t="s">
        <v>138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147</v>
      </c>
      <c r="BK162" s="228">
        <f>ROUND(I162*H162,2)</f>
        <v>0</v>
      </c>
      <c r="BL162" s="17" t="s">
        <v>146</v>
      </c>
      <c r="BM162" s="227" t="s">
        <v>169</v>
      </c>
    </row>
    <row r="163" s="13" customFormat="1">
      <c r="A163" s="13"/>
      <c r="B163" s="229"/>
      <c r="C163" s="230"/>
      <c r="D163" s="231" t="s">
        <v>149</v>
      </c>
      <c r="E163" s="232" t="s">
        <v>1</v>
      </c>
      <c r="F163" s="233" t="s">
        <v>170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149</v>
      </c>
      <c r="AU163" s="239" t="s">
        <v>147</v>
      </c>
      <c r="AV163" s="13" t="s">
        <v>81</v>
      </c>
      <c r="AW163" s="13" t="s">
        <v>30</v>
      </c>
      <c r="AX163" s="13" t="s">
        <v>73</v>
      </c>
      <c r="AY163" s="239" t="s">
        <v>138</v>
      </c>
    </row>
    <row r="164" s="14" customFormat="1">
      <c r="A164" s="14"/>
      <c r="B164" s="240"/>
      <c r="C164" s="241"/>
      <c r="D164" s="231" t="s">
        <v>149</v>
      </c>
      <c r="E164" s="242" t="s">
        <v>1</v>
      </c>
      <c r="F164" s="243" t="s">
        <v>171</v>
      </c>
      <c r="G164" s="241"/>
      <c r="H164" s="244">
        <v>1.6000000000000001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149</v>
      </c>
      <c r="AU164" s="250" t="s">
        <v>147</v>
      </c>
      <c r="AV164" s="14" t="s">
        <v>147</v>
      </c>
      <c r="AW164" s="14" t="s">
        <v>30</v>
      </c>
      <c r="AX164" s="14" t="s">
        <v>73</v>
      </c>
      <c r="AY164" s="250" t="s">
        <v>138</v>
      </c>
    </row>
    <row r="165" s="15" customFormat="1">
      <c r="A165" s="15"/>
      <c r="B165" s="262"/>
      <c r="C165" s="263"/>
      <c r="D165" s="231" t="s">
        <v>149</v>
      </c>
      <c r="E165" s="264" t="s">
        <v>1</v>
      </c>
      <c r="F165" s="265" t="s">
        <v>165</v>
      </c>
      <c r="G165" s="263"/>
      <c r="H165" s="266">
        <v>1.6000000000000001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2" t="s">
        <v>149</v>
      </c>
      <c r="AU165" s="272" t="s">
        <v>147</v>
      </c>
      <c r="AV165" s="15" t="s">
        <v>146</v>
      </c>
      <c r="AW165" s="15" t="s">
        <v>30</v>
      </c>
      <c r="AX165" s="15" t="s">
        <v>81</v>
      </c>
      <c r="AY165" s="272" t="s">
        <v>138</v>
      </c>
    </row>
    <row r="166" s="2" customFormat="1" ht="24.15" customHeight="1">
      <c r="A166" s="38"/>
      <c r="B166" s="39"/>
      <c r="C166" s="215" t="s">
        <v>146</v>
      </c>
      <c r="D166" s="215" t="s">
        <v>142</v>
      </c>
      <c r="E166" s="216" t="s">
        <v>172</v>
      </c>
      <c r="F166" s="217" t="s">
        <v>173</v>
      </c>
      <c r="G166" s="218" t="s">
        <v>168</v>
      </c>
      <c r="H166" s="219">
        <v>0.38400000000000001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0.073249999999999996</v>
      </c>
      <c r="R166" s="225">
        <f>Q166*H166</f>
        <v>0.028128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146</v>
      </c>
      <c r="AT166" s="227" t="s">
        <v>142</v>
      </c>
      <c r="AU166" s="227" t="s">
        <v>147</v>
      </c>
      <c r="AY166" s="17" t="s">
        <v>138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147</v>
      </c>
      <c r="BK166" s="228">
        <f>ROUND(I166*H166,2)</f>
        <v>0</v>
      </c>
      <c r="BL166" s="17" t="s">
        <v>146</v>
      </c>
      <c r="BM166" s="227" t="s">
        <v>174</v>
      </c>
    </row>
    <row r="167" s="13" customFormat="1">
      <c r="A167" s="13"/>
      <c r="B167" s="229"/>
      <c r="C167" s="230"/>
      <c r="D167" s="231" t="s">
        <v>149</v>
      </c>
      <c r="E167" s="232" t="s">
        <v>1</v>
      </c>
      <c r="F167" s="233" t="s">
        <v>175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149</v>
      </c>
      <c r="AU167" s="239" t="s">
        <v>147</v>
      </c>
      <c r="AV167" s="13" t="s">
        <v>81</v>
      </c>
      <c r="AW167" s="13" t="s">
        <v>30</v>
      </c>
      <c r="AX167" s="13" t="s">
        <v>73</v>
      </c>
      <c r="AY167" s="239" t="s">
        <v>138</v>
      </c>
    </row>
    <row r="168" s="14" customFormat="1">
      <c r="A168" s="14"/>
      <c r="B168" s="240"/>
      <c r="C168" s="241"/>
      <c r="D168" s="231" t="s">
        <v>149</v>
      </c>
      <c r="E168" s="242" t="s">
        <v>1</v>
      </c>
      <c r="F168" s="243" t="s">
        <v>176</v>
      </c>
      <c r="G168" s="241"/>
      <c r="H168" s="244">
        <v>0.38400000000000001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149</v>
      </c>
      <c r="AU168" s="250" t="s">
        <v>147</v>
      </c>
      <c r="AV168" s="14" t="s">
        <v>147</v>
      </c>
      <c r="AW168" s="14" t="s">
        <v>30</v>
      </c>
      <c r="AX168" s="14" t="s">
        <v>81</v>
      </c>
      <c r="AY168" s="250" t="s">
        <v>138</v>
      </c>
    </row>
    <row r="169" s="12" customFormat="1" ht="22.8" customHeight="1">
      <c r="A169" s="12"/>
      <c r="B169" s="199"/>
      <c r="C169" s="200"/>
      <c r="D169" s="201" t="s">
        <v>72</v>
      </c>
      <c r="E169" s="213" t="s">
        <v>177</v>
      </c>
      <c r="F169" s="213" t="s">
        <v>178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SUM(P170:P304)</f>
        <v>0</v>
      </c>
      <c r="Q169" s="207"/>
      <c r="R169" s="208">
        <f>SUM(R170:R304)</f>
        <v>2.16771497</v>
      </c>
      <c r="S169" s="207"/>
      <c r="T169" s="209">
        <f>SUM(T170:T304)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81</v>
      </c>
      <c r="AT169" s="211" t="s">
        <v>72</v>
      </c>
      <c r="AU169" s="211" t="s">
        <v>81</v>
      </c>
      <c r="AY169" s="210" t="s">
        <v>138</v>
      </c>
      <c r="BK169" s="212">
        <f>SUM(BK170:BK304)</f>
        <v>0</v>
      </c>
    </row>
    <row r="170" s="2" customFormat="1" ht="24.15" customHeight="1">
      <c r="A170" s="38"/>
      <c r="B170" s="39"/>
      <c r="C170" s="215" t="s">
        <v>179</v>
      </c>
      <c r="D170" s="215" t="s">
        <v>142</v>
      </c>
      <c r="E170" s="216" t="s">
        <v>180</v>
      </c>
      <c r="F170" s="217" t="s">
        <v>181</v>
      </c>
      <c r="G170" s="218" t="s">
        <v>168</v>
      </c>
      <c r="H170" s="219">
        <v>56.220999999999997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0.00025999999999999998</v>
      </c>
      <c r="R170" s="225">
        <f>Q170*H170</f>
        <v>0.014617459999999997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146</v>
      </c>
      <c r="AT170" s="227" t="s">
        <v>142</v>
      </c>
      <c r="AU170" s="227" t="s">
        <v>147</v>
      </c>
      <c r="AY170" s="17" t="s">
        <v>138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147</v>
      </c>
      <c r="BK170" s="228">
        <f>ROUND(I170*H170,2)</f>
        <v>0</v>
      </c>
      <c r="BL170" s="17" t="s">
        <v>146</v>
      </c>
      <c r="BM170" s="227" t="s">
        <v>182</v>
      </c>
    </row>
    <row r="171" s="13" customFormat="1">
      <c r="A171" s="13"/>
      <c r="B171" s="229"/>
      <c r="C171" s="230"/>
      <c r="D171" s="231" t="s">
        <v>149</v>
      </c>
      <c r="E171" s="232" t="s">
        <v>1</v>
      </c>
      <c r="F171" s="233" t="s">
        <v>183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149</v>
      </c>
      <c r="AU171" s="239" t="s">
        <v>147</v>
      </c>
      <c r="AV171" s="13" t="s">
        <v>81</v>
      </c>
      <c r="AW171" s="13" t="s">
        <v>30</v>
      </c>
      <c r="AX171" s="13" t="s">
        <v>73</v>
      </c>
      <c r="AY171" s="239" t="s">
        <v>138</v>
      </c>
    </row>
    <row r="172" s="14" customFormat="1">
      <c r="A172" s="14"/>
      <c r="B172" s="240"/>
      <c r="C172" s="241"/>
      <c r="D172" s="231" t="s">
        <v>149</v>
      </c>
      <c r="E172" s="242" t="s">
        <v>1</v>
      </c>
      <c r="F172" s="243" t="s">
        <v>184</v>
      </c>
      <c r="G172" s="241"/>
      <c r="H172" s="244">
        <v>6.5510000000000002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149</v>
      </c>
      <c r="AU172" s="250" t="s">
        <v>147</v>
      </c>
      <c r="AV172" s="14" t="s">
        <v>147</v>
      </c>
      <c r="AW172" s="14" t="s">
        <v>30</v>
      </c>
      <c r="AX172" s="14" t="s">
        <v>73</v>
      </c>
      <c r="AY172" s="250" t="s">
        <v>138</v>
      </c>
    </row>
    <row r="173" s="13" customFormat="1">
      <c r="A173" s="13"/>
      <c r="B173" s="229"/>
      <c r="C173" s="230"/>
      <c r="D173" s="231" t="s">
        <v>149</v>
      </c>
      <c r="E173" s="232" t="s">
        <v>1</v>
      </c>
      <c r="F173" s="233" t="s">
        <v>185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149</v>
      </c>
      <c r="AU173" s="239" t="s">
        <v>147</v>
      </c>
      <c r="AV173" s="13" t="s">
        <v>81</v>
      </c>
      <c r="AW173" s="13" t="s">
        <v>30</v>
      </c>
      <c r="AX173" s="13" t="s">
        <v>73</v>
      </c>
      <c r="AY173" s="239" t="s">
        <v>138</v>
      </c>
    </row>
    <row r="174" s="14" customFormat="1">
      <c r="A174" s="14"/>
      <c r="B174" s="240"/>
      <c r="C174" s="241"/>
      <c r="D174" s="231" t="s">
        <v>149</v>
      </c>
      <c r="E174" s="242" t="s">
        <v>1</v>
      </c>
      <c r="F174" s="243" t="s">
        <v>186</v>
      </c>
      <c r="G174" s="241"/>
      <c r="H174" s="244">
        <v>1.7070000000000001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149</v>
      </c>
      <c r="AU174" s="250" t="s">
        <v>147</v>
      </c>
      <c r="AV174" s="14" t="s">
        <v>147</v>
      </c>
      <c r="AW174" s="14" t="s">
        <v>30</v>
      </c>
      <c r="AX174" s="14" t="s">
        <v>73</v>
      </c>
      <c r="AY174" s="250" t="s">
        <v>138</v>
      </c>
    </row>
    <row r="175" s="13" customFormat="1">
      <c r="A175" s="13"/>
      <c r="B175" s="229"/>
      <c r="C175" s="230"/>
      <c r="D175" s="231" t="s">
        <v>149</v>
      </c>
      <c r="E175" s="232" t="s">
        <v>1</v>
      </c>
      <c r="F175" s="233" t="s">
        <v>187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149</v>
      </c>
      <c r="AU175" s="239" t="s">
        <v>147</v>
      </c>
      <c r="AV175" s="13" t="s">
        <v>81</v>
      </c>
      <c r="AW175" s="13" t="s">
        <v>30</v>
      </c>
      <c r="AX175" s="13" t="s">
        <v>73</v>
      </c>
      <c r="AY175" s="239" t="s">
        <v>138</v>
      </c>
    </row>
    <row r="176" s="14" customFormat="1">
      <c r="A176" s="14"/>
      <c r="B176" s="240"/>
      <c r="C176" s="241"/>
      <c r="D176" s="231" t="s">
        <v>149</v>
      </c>
      <c r="E176" s="242" t="s">
        <v>1</v>
      </c>
      <c r="F176" s="243" t="s">
        <v>188</v>
      </c>
      <c r="G176" s="241"/>
      <c r="H176" s="244">
        <v>2.944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149</v>
      </c>
      <c r="AU176" s="250" t="s">
        <v>147</v>
      </c>
      <c r="AV176" s="14" t="s">
        <v>147</v>
      </c>
      <c r="AW176" s="14" t="s">
        <v>30</v>
      </c>
      <c r="AX176" s="14" t="s">
        <v>73</v>
      </c>
      <c r="AY176" s="250" t="s">
        <v>138</v>
      </c>
    </row>
    <row r="177" s="13" customFormat="1">
      <c r="A177" s="13"/>
      <c r="B177" s="229"/>
      <c r="C177" s="230"/>
      <c r="D177" s="231" t="s">
        <v>149</v>
      </c>
      <c r="E177" s="232" t="s">
        <v>1</v>
      </c>
      <c r="F177" s="233" t="s">
        <v>189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149</v>
      </c>
      <c r="AU177" s="239" t="s">
        <v>147</v>
      </c>
      <c r="AV177" s="13" t="s">
        <v>81</v>
      </c>
      <c r="AW177" s="13" t="s">
        <v>30</v>
      </c>
      <c r="AX177" s="13" t="s">
        <v>73</v>
      </c>
      <c r="AY177" s="239" t="s">
        <v>138</v>
      </c>
    </row>
    <row r="178" s="14" customFormat="1">
      <c r="A178" s="14"/>
      <c r="B178" s="240"/>
      <c r="C178" s="241"/>
      <c r="D178" s="231" t="s">
        <v>149</v>
      </c>
      <c r="E178" s="242" t="s">
        <v>1</v>
      </c>
      <c r="F178" s="243" t="s">
        <v>190</v>
      </c>
      <c r="G178" s="241"/>
      <c r="H178" s="244">
        <v>13.906000000000001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149</v>
      </c>
      <c r="AU178" s="250" t="s">
        <v>147</v>
      </c>
      <c r="AV178" s="14" t="s">
        <v>147</v>
      </c>
      <c r="AW178" s="14" t="s">
        <v>30</v>
      </c>
      <c r="AX178" s="14" t="s">
        <v>73</v>
      </c>
      <c r="AY178" s="250" t="s">
        <v>138</v>
      </c>
    </row>
    <row r="179" s="13" customFormat="1">
      <c r="A179" s="13"/>
      <c r="B179" s="229"/>
      <c r="C179" s="230"/>
      <c r="D179" s="231" t="s">
        <v>149</v>
      </c>
      <c r="E179" s="232" t="s">
        <v>1</v>
      </c>
      <c r="F179" s="233" t="s">
        <v>191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149</v>
      </c>
      <c r="AU179" s="239" t="s">
        <v>147</v>
      </c>
      <c r="AV179" s="13" t="s">
        <v>81</v>
      </c>
      <c r="AW179" s="13" t="s">
        <v>30</v>
      </c>
      <c r="AX179" s="13" t="s">
        <v>73</v>
      </c>
      <c r="AY179" s="239" t="s">
        <v>138</v>
      </c>
    </row>
    <row r="180" s="14" customFormat="1">
      <c r="A180" s="14"/>
      <c r="B180" s="240"/>
      <c r="C180" s="241"/>
      <c r="D180" s="231" t="s">
        <v>149</v>
      </c>
      <c r="E180" s="242" t="s">
        <v>1</v>
      </c>
      <c r="F180" s="243" t="s">
        <v>192</v>
      </c>
      <c r="G180" s="241"/>
      <c r="H180" s="244">
        <v>17.992000000000001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149</v>
      </c>
      <c r="AU180" s="250" t="s">
        <v>147</v>
      </c>
      <c r="AV180" s="14" t="s">
        <v>147</v>
      </c>
      <c r="AW180" s="14" t="s">
        <v>30</v>
      </c>
      <c r="AX180" s="14" t="s">
        <v>73</v>
      </c>
      <c r="AY180" s="250" t="s">
        <v>138</v>
      </c>
    </row>
    <row r="181" s="13" customFormat="1">
      <c r="A181" s="13"/>
      <c r="B181" s="229"/>
      <c r="C181" s="230"/>
      <c r="D181" s="231" t="s">
        <v>149</v>
      </c>
      <c r="E181" s="232" t="s">
        <v>1</v>
      </c>
      <c r="F181" s="233" t="s">
        <v>193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149</v>
      </c>
      <c r="AU181" s="239" t="s">
        <v>147</v>
      </c>
      <c r="AV181" s="13" t="s">
        <v>81</v>
      </c>
      <c r="AW181" s="13" t="s">
        <v>30</v>
      </c>
      <c r="AX181" s="13" t="s">
        <v>73</v>
      </c>
      <c r="AY181" s="239" t="s">
        <v>138</v>
      </c>
    </row>
    <row r="182" s="14" customFormat="1">
      <c r="A182" s="14"/>
      <c r="B182" s="240"/>
      <c r="C182" s="241"/>
      <c r="D182" s="231" t="s">
        <v>149</v>
      </c>
      <c r="E182" s="242" t="s">
        <v>1</v>
      </c>
      <c r="F182" s="243" t="s">
        <v>194</v>
      </c>
      <c r="G182" s="241"/>
      <c r="H182" s="244">
        <v>13.121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149</v>
      </c>
      <c r="AU182" s="250" t="s">
        <v>147</v>
      </c>
      <c r="AV182" s="14" t="s">
        <v>147</v>
      </c>
      <c r="AW182" s="14" t="s">
        <v>30</v>
      </c>
      <c r="AX182" s="14" t="s">
        <v>73</v>
      </c>
      <c r="AY182" s="250" t="s">
        <v>138</v>
      </c>
    </row>
    <row r="183" s="15" customFormat="1">
      <c r="A183" s="15"/>
      <c r="B183" s="262"/>
      <c r="C183" s="263"/>
      <c r="D183" s="231" t="s">
        <v>149</v>
      </c>
      <c r="E183" s="264" t="s">
        <v>1</v>
      </c>
      <c r="F183" s="265" t="s">
        <v>165</v>
      </c>
      <c r="G183" s="263"/>
      <c r="H183" s="266">
        <v>56.220999999999997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149</v>
      </c>
      <c r="AU183" s="272" t="s">
        <v>147</v>
      </c>
      <c r="AV183" s="15" t="s">
        <v>146</v>
      </c>
      <c r="AW183" s="15" t="s">
        <v>30</v>
      </c>
      <c r="AX183" s="15" t="s">
        <v>81</v>
      </c>
      <c r="AY183" s="272" t="s">
        <v>138</v>
      </c>
    </row>
    <row r="184" s="2" customFormat="1" ht="24.15" customHeight="1">
      <c r="A184" s="38"/>
      <c r="B184" s="39"/>
      <c r="C184" s="215" t="s">
        <v>177</v>
      </c>
      <c r="D184" s="215" t="s">
        <v>142</v>
      </c>
      <c r="E184" s="216" t="s">
        <v>195</v>
      </c>
      <c r="F184" s="217" t="s">
        <v>196</v>
      </c>
      <c r="G184" s="218" t="s">
        <v>168</v>
      </c>
      <c r="H184" s="219">
        <v>56.220999999999997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0.0030000000000000001</v>
      </c>
      <c r="R184" s="225">
        <f>Q184*H184</f>
        <v>0.16866299999999998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146</v>
      </c>
      <c r="AT184" s="227" t="s">
        <v>142</v>
      </c>
      <c r="AU184" s="227" t="s">
        <v>147</v>
      </c>
      <c r="AY184" s="17" t="s">
        <v>138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147</v>
      </c>
      <c r="BK184" s="228">
        <f>ROUND(I184*H184,2)</f>
        <v>0</v>
      </c>
      <c r="BL184" s="17" t="s">
        <v>146</v>
      </c>
      <c r="BM184" s="227" t="s">
        <v>197</v>
      </c>
    </row>
    <row r="185" s="13" customFormat="1">
      <c r="A185" s="13"/>
      <c r="B185" s="229"/>
      <c r="C185" s="230"/>
      <c r="D185" s="231" t="s">
        <v>149</v>
      </c>
      <c r="E185" s="232" t="s">
        <v>1</v>
      </c>
      <c r="F185" s="233" t="s">
        <v>183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149</v>
      </c>
      <c r="AU185" s="239" t="s">
        <v>147</v>
      </c>
      <c r="AV185" s="13" t="s">
        <v>81</v>
      </c>
      <c r="AW185" s="13" t="s">
        <v>30</v>
      </c>
      <c r="AX185" s="13" t="s">
        <v>73</v>
      </c>
      <c r="AY185" s="239" t="s">
        <v>138</v>
      </c>
    </row>
    <row r="186" s="14" customFormat="1">
      <c r="A186" s="14"/>
      <c r="B186" s="240"/>
      <c r="C186" s="241"/>
      <c r="D186" s="231" t="s">
        <v>149</v>
      </c>
      <c r="E186" s="242" t="s">
        <v>1</v>
      </c>
      <c r="F186" s="243" t="s">
        <v>184</v>
      </c>
      <c r="G186" s="241"/>
      <c r="H186" s="244">
        <v>6.5510000000000002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149</v>
      </c>
      <c r="AU186" s="250" t="s">
        <v>147</v>
      </c>
      <c r="AV186" s="14" t="s">
        <v>147</v>
      </c>
      <c r="AW186" s="14" t="s">
        <v>30</v>
      </c>
      <c r="AX186" s="14" t="s">
        <v>73</v>
      </c>
      <c r="AY186" s="250" t="s">
        <v>138</v>
      </c>
    </row>
    <row r="187" s="13" customFormat="1">
      <c r="A187" s="13"/>
      <c r="B187" s="229"/>
      <c r="C187" s="230"/>
      <c r="D187" s="231" t="s">
        <v>149</v>
      </c>
      <c r="E187" s="232" t="s">
        <v>1</v>
      </c>
      <c r="F187" s="233" t="s">
        <v>185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149</v>
      </c>
      <c r="AU187" s="239" t="s">
        <v>147</v>
      </c>
      <c r="AV187" s="13" t="s">
        <v>81</v>
      </c>
      <c r="AW187" s="13" t="s">
        <v>30</v>
      </c>
      <c r="AX187" s="13" t="s">
        <v>73</v>
      </c>
      <c r="AY187" s="239" t="s">
        <v>138</v>
      </c>
    </row>
    <row r="188" s="14" customFormat="1">
      <c r="A188" s="14"/>
      <c r="B188" s="240"/>
      <c r="C188" s="241"/>
      <c r="D188" s="231" t="s">
        <v>149</v>
      </c>
      <c r="E188" s="242" t="s">
        <v>1</v>
      </c>
      <c r="F188" s="243" t="s">
        <v>186</v>
      </c>
      <c r="G188" s="241"/>
      <c r="H188" s="244">
        <v>1.7070000000000001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149</v>
      </c>
      <c r="AU188" s="250" t="s">
        <v>147</v>
      </c>
      <c r="AV188" s="14" t="s">
        <v>147</v>
      </c>
      <c r="AW188" s="14" t="s">
        <v>30</v>
      </c>
      <c r="AX188" s="14" t="s">
        <v>73</v>
      </c>
      <c r="AY188" s="250" t="s">
        <v>138</v>
      </c>
    </row>
    <row r="189" s="13" customFormat="1">
      <c r="A189" s="13"/>
      <c r="B189" s="229"/>
      <c r="C189" s="230"/>
      <c r="D189" s="231" t="s">
        <v>149</v>
      </c>
      <c r="E189" s="232" t="s">
        <v>1</v>
      </c>
      <c r="F189" s="233" t="s">
        <v>187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149</v>
      </c>
      <c r="AU189" s="239" t="s">
        <v>147</v>
      </c>
      <c r="AV189" s="13" t="s">
        <v>81</v>
      </c>
      <c r="AW189" s="13" t="s">
        <v>30</v>
      </c>
      <c r="AX189" s="13" t="s">
        <v>73</v>
      </c>
      <c r="AY189" s="239" t="s">
        <v>138</v>
      </c>
    </row>
    <row r="190" s="14" customFormat="1">
      <c r="A190" s="14"/>
      <c r="B190" s="240"/>
      <c r="C190" s="241"/>
      <c r="D190" s="231" t="s">
        <v>149</v>
      </c>
      <c r="E190" s="242" t="s">
        <v>1</v>
      </c>
      <c r="F190" s="243" t="s">
        <v>188</v>
      </c>
      <c r="G190" s="241"/>
      <c r="H190" s="244">
        <v>2.944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149</v>
      </c>
      <c r="AU190" s="250" t="s">
        <v>147</v>
      </c>
      <c r="AV190" s="14" t="s">
        <v>147</v>
      </c>
      <c r="AW190" s="14" t="s">
        <v>30</v>
      </c>
      <c r="AX190" s="14" t="s">
        <v>73</v>
      </c>
      <c r="AY190" s="250" t="s">
        <v>138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189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81</v>
      </c>
      <c r="AW191" s="13" t="s">
        <v>30</v>
      </c>
      <c r="AX191" s="13" t="s">
        <v>73</v>
      </c>
      <c r="AY191" s="239" t="s">
        <v>138</v>
      </c>
    </row>
    <row r="192" s="14" customFormat="1">
      <c r="A192" s="14"/>
      <c r="B192" s="240"/>
      <c r="C192" s="241"/>
      <c r="D192" s="231" t="s">
        <v>149</v>
      </c>
      <c r="E192" s="242" t="s">
        <v>1</v>
      </c>
      <c r="F192" s="243" t="s">
        <v>190</v>
      </c>
      <c r="G192" s="241"/>
      <c r="H192" s="244">
        <v>13.906000000000001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149</v>
      </c>
      <c r="AU192" s="250" t="s">
        <v>147</v>
      </c>
      <c r="AV192" s="14" t="s">
        <v>147</v>
      </c>
      <c r="AW192" s="14" t="s">
        <v>30</v>
      </c>
      <c r="AX192" s="14" t="s">
        <v>73</v>
      </c>
      <c r="AY192" s="250" t="s">
        <v>138</v>
      </c>
    </row>
    <row r="193" s="13" customFormat="1">
      <c r="A193" s="13"/>
      <c r="B193" s="229"/>
      <c r="C193" s="230"/>
      <c r="D193" s="231" t="s">
        <v>149</v>
      </c>
      <c r="E193" s="232" t="s">
        <v>1</v>
      </c>
      <c r="F193" s="233" t="s">
        <v>191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149</v>
      </c>
      <c r="AU193" s="239" t="s">
        <v>147</v>
      </c>
      <c r="AV193" s="13" t="s">
        <v>81</v>
      </c>
      <c r="AW193" s="13" t="s">
        <v>30</v>
      </c>
      <c r="AX193" s="13" t="s">
        <v>73</v>
      </c>
      <c r="AY193" s="239" t="s">
        <v>138</v>
      </c>
    </row>
    <row r="194" s="14" customFormat="1">
      <c r="A194" s="14"/>
      <c r="B194" s="240"/>
      <c r="C194" s="241"/>
      <c r="D194" s="231" t="s">
        <v>149</v>
      </c>
      <c r="E194" s="242" t="s">
        <v>1</v>
      </c>
      <c r="F194" s="243" t="s">
        <v>192</v>
      </c>
      <c r="G194" s="241"/>
      <c r="H194" s="244">
        <v>17.992000000000001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149</v>
      </c>
      <c r="AU194" s="250" t="s">
        <v>147</v>
      </c>
      <c r="AV194" s="14" t="s">
        <v>147</v>
      </c>
      <c r="AW194" s="14" t="s">
        <v>30</v>
      </c>
      <c r="AX194" s="14" t="s">
        <v>73</v>
      </c>
      <c r="AY194" s="250" t="s">
        <v>138</v>
      </c>
    </row>
    <row r="195" s="13" customFormat="1">
      <c r="A195" s="13"/>
      <c r="B195" s="229"/>
      <c r="C195" s="230"/>
      <c r="D195" s="231" t="s">
        <v>149</v>
      </c>
      <c r="E195" s="232" t="s">
        <v>1</v>
      </c>
      <c r="F195" s="233" t="s">
        <v>193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147</v>
      </c>
      <c r="AV195" s="13" t="s">
        <v>81</v>
      </c>
      <c r="AW195" s="13" t="s">
        <v>30</v>
      </c>
      <c r="AX195" s="13" t="s">
        <v>73</v>
      </c>
      <c r="AY195" s="239" t="s">
        <v>138</v>
      </c>
    </row>
    <row r="196" s="14" customFormat="1">
      <c r="A196" s="14"/>
      <c r="B196" s="240"/>
      <c r="C196" s="241"/>
      <c r="D196" s="231" t="s">
        <v>149</v>
      </c>
      <c r="E196" s="242" t="s">
        <v>1</v>
      </c>
      <c r="F196" s="243" t="s">
        <v>194</v>
      </c>
      <c r="G196" s="241"/>
      <c r="H196" s="244">
        <v>13.121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149</v>
      </c>
      <c r="AU196" s="250" t="s">
        <v>147</v>
      </c>
      <c r="AV196" s="14" t="s">
        <v>147</v>
      </c>
      <c r="AW196" s="14" t="s">
        <v>30</v>
      </c>
      <c r="AX196" s="14" t="s">
        <v>73</v>
      </c>
      <c r="AY196" s="250" t="s">
        <v>138</v>
      </c>
    </row>
    <row r="197" s="15" customFormat="1">
      <c r="A197" s="15"/>
      <c r="B197" s="262"/>
      <c r="C197" s="263"/>
      <c r="D197" s="231" t="s">
        <v>149</v>
      </c>
      <c r="E197" s="264" t="s">
        <v>1</v>
      </c>
      <c r="F197" s="265" t="s">
        <v>165</v>
      </c>
      <c r="G197" s="263"/>
      <c r="H197" s="266">
        <v>56.220999999999997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149</v>
      </c>
      <c r="AU197" s="272" t="s">
        <v>147</v>
      </c>
      <c r="AV197" s="15" t="s">
        <v>146</v>
      </c>
      <c r="AW197" s="15" t="s">
        <v>30</v>
      </c>
      <c r="AX197" s="15" t="s">
        <v>81</v>
      </c>
      <c r="AY197" s="272" t="s">
        <v>138</v>
      </c>
    </row>
    <row r="198" s="2" customFormat="1" ht="24.15" customHeight="1">
      <c r="A198" s="38"/>
      <c r="B198" s="39"/>
      <c r="C198" s="215" t="s">
        <v>198</v>
      </c>
      <c r="D198" s="215" t="s">
        <v>142</v>
      </c>
      <c r="E198" s="216" t="s">
        <v>199</v>
      </c>
      <c r="F198" s="217" t="s">
        <v>200</v>
      </c>
      <c r="G198" s="218" t="s">
        <v>168</v>
      </c>
      <c r="H198" s="219">
        <v>1.2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39</v>
      </c>
      <c r="O198" s="91"/>
      <c r="P198" s="225">
        <f>O198*H198</f>
        <v>0</v>
      </c>
      <c r="Q198" s="225">
        <v>0.0373</v>
      </c>
      <c r="R198" s="225">
        <f>Q198*H198</f>
        <v>0.044760000000000001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146</v>
      </c>
      <c r="AT198" s="227" t="s">
        <v>142</v>
      </c>
      <c r="AU198" s="227" t="s">
        <v>147</v>
      </c>
      <c r="AY198" s="17" t="s">
        <v>138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147</v>
      </c>
      <c r="BK198" s="228">
        <f>ROUND(I198*H198,2)</f>
        <v>0</v>
      </c>
      <c r="BL198" s="17" t="s">
        <v>146</v>
      </c>
      <c r="BM198" s="227" t="s">
        <v>201</v>
      </c>
    </row>
    <row r="199" s="13" customFormat="1">
      <c r="A199" s="13"/>
      <c r="B199" s="229"/>
      <c r="C199" s="230"/>
      <c r="D199" s="231" t="s">
        <v>149</v>
      </c>
      <c r="E199" s="232" t="s">
        <v>1</v>
      </c>
      <c r="F199" s="233" t="s">
        <v>202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149</v>
      </c>
      <c r="AU199" s="239" t="s">
        <v>147</v>
      </c>
      <c r="AV199" s="13" t="s">
        <v>81</v>
      </c>
      <c r="AW199" s="13" t="s">
        <v>30</v>
      </c>
      <c r="AX199" s="13" t="s">
        <v>73</v>
      </c>
      <c r="AY199" s="239" t="s">
        <v>138</v>
      </c>
    </row>
    <row r="200" s="14" customFormat="1">
      <c r="A200" s="14"/>
      <c r="B200" s="240"/>
      <c r="C200" s="241"/>
      <c r="D200" s="231" t="s">
        <v>149</v>
      </c>
      <c r="E200" s="242" t="s">
        <v>1</v>
      </c>
      <c r="F200" s="243" t="s">
        <v>203</v>
      </c>
      <c r="G200" s="241"/>
      <c r="H200" s="244">
        <v>1.2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149</v>
      </c>
      <c r="AU200" s="250" t="s">
        <v>147</v>
      </c>
      <c r="AV200" s="14" t="s">
        <v>147</v>
      </c>
      <c r="AW200" s="14" t="s">
        <v>30</v>
      </c>
      <c r="AX200" s="14" t="s">
        <v>81</v>
      </c>
      <c r="AY200" s="250" t="s">
        <v>138</v>
      </c>
    </row>
    <row r="201" s="2" customFormat="1" ht="24.15" customHeight="1">
      <c r="A201" s="38"/>
      <c r="B201" s="39"/>
      <c r="C201" s="215" t="s">
        <v>156</v>
      </c>
      <c r="D201" s="215" t="s">
        <v>142</v>
      </c>
      <c r="E201" s="216" t="s">
        <v>204</v>
      </c>
      <c r="F201" s="217" t="s">
        <v>205</v>
      </c>
      <c r="G201" s="218" t="s">
        <v>168</v>
      </c>
      <c r="H201" s="219">
        <v>24.471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39</v>
      </c>
      <c r="O201" s="91"/>
      <c r="P201" s="225">
        <f>O201*H201</f>
        <v>0</v>
      </c>
      <c r="Q201" s="225">
        <v>0.0073499999999999998</v>
      </c>
      <c r="R201" s="225">
        <f>Q201*H201</f>
        <v>0.17986184999999999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146</v>
      </c>
      <c r="AT201" s="227" t="s">
        <v>142</v>
      </c>
      <c r="AU201" s="227" t="s">
        <v>147</v>
      </c>
      <c r="AY201" s="17" t="s">
        <v>138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147</v>
      </c>
      <c r="BK201" s="228">
        <f>ROUND(I201*H201,2)</f>
        <v>0</v>
      </c>
      <c r="BL201" s="17" t="s">
        <v>146</v>
      </c>
      <c r="BM201" s="227" t="s">
        <v>206</v>
      </c>
    </row>
    <row r="202" s="13" customFormat="1">
      <c r="A202" s="13"/>
      <c r="B202" s="229"/>
      <c r="C202" s="230"/>
      <c r="D202" s="231" t="s">
        <v>149</v>
      </c>
      <c r="E202" s="232" t="s">
        <v>1</v>
      </c>
      <c r="F202" s="233" t="s">
        <v>207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149</v>
      </c>
      <c r="AU202" s="239" t="s">
        <v>147</v>
      </c>
      <c r="AV202" s="13" t="s">
        <v>81</v>
      </c>
      <c r="AW202" s="13" t="s">
        <v>30</v>
      </c>
      <c r="AX202" s="13" t="s">
        <v>73</v>
      </c>
      <c r="AY202" s="239" t="s">
        <v>138</v>
      </c>
    </row>
    <row r="203" s="14" customFormat="1">
      <c r="A203" s="14"/>
      <c r="B203" s="240"/>
      <c r="C203" s="241"/>
      <c r="D203" s="231" t="s">
        <v>149</v>
      </c>
      <c r="E203" s="242" t="s">
        <v>1</v>
      </c>
      <c r="F203" s="243" t="s">
        <v>171</v>
      </c>
      <c r="G203" s="241"/>
      <c r="H203" s="244">
        <v>1.6000000000000001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149</v>
      </c>
      <c r="AU203" s="250" t="s">
        <v>147</v>
      </c>
      <c r="AV203" s="14" t="s">
        <v>147</v>
      </c>
      <c r="AW203" s="14" t="s">
        <v>30</v>
      </c>
      <c r="AX203" s="14" t="s">
        <v>73</v>
      </c>
      <c r="AY203" s="250" t="s">
        <v>138</v>
      </c>
    </row>
    <row r="204" s="13" customFormat="1">
      <c r="A204" s="13"/>
      <c r="B204" s="229"/>
      <c r="C204" s="230"/>
      <c r="D204" s="231" t="s">
        <v>149</v>
      </c>
      <c r="E204" s="232" t="s">
        <v>1</v>
      </c>
      <c r="F204" s="233" t="s">
        <v>208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149</v>
      </c>
      <c r="AU204" s="239" t="s">
        <v>147</v>
      </c>
      <c r="AV204" s="13" t="s">
        <v>81</v>
      </c>
      <c r="AW204" s="13" t="s">
        <v>30</v>
      </c>
      <c r="AX204" s="13" t="s">
        <v>73</v>
      </c>
      <c r="AY204" s="239" t="s">
        <v>138</v>
      </c>
    </row>
    <row r="205" s="14" customFormat="1">
      <c r="A205" s="14"/>
      <c r="B205" s="240"/>
      <c r="C205" s="241"/>
      <c r="D205" s="231" t="s">
        <v>149</v>
      </c>
      <c r="E205" s="242" t="s">
        <v>1</v>
      </c>
      <c r="F205" s="243" t="s">
        <v>209</v>
      </c>
      <c r="G205" s="241"/>
      <c r="H205" s="244">
        <v>20.991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149</v>
      </c>
      <c r="AU205" s="250" t="s">
        <v>147</v>
      </c>
      <c r="AV205" s="14" t="s">
        <v>147</v>
      </c>
      <c r="AW205" s="14" t="s">
        <v>30</v>
      </c>
      <c r="AX205" s="14" t="s">
        <v>73</v>
      </c>
      <c r="AY205" s="250" t="s">
        <v>138</v>
      </c>
    </row>
    <row r="206" s="13" customFormat="1">
      <c r="A206" s="13"/>
      <c r="B206" s="229"/>
      <c r="C206" s="230"/>
      <c r="D206" s="231" t="s">
        <v>149</v>
      </c>
      <c r="E206" s="232" t="s">
        <v>1</v>
      </c>
      <c r="F206" s="233" t="s">
        <v>210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149</v>
      </c>
      <c r="AU206" s="239" t="s">
        <v>147</v>
      </c>
      <c r="AV206" s="13" t="s">
        <v>81</v>
      </c>
      <c r="AW206" s="13" t="s">
        <v>30</v>
      </c>
      <c r="AX206" s="13" t="s">
        <v>73</v>
      </c>
      <c r="AY206" s="239" t="s">
        <v>138</v>
      </c>
    </row>
    <row r="207" s="14" customFormat="1">
      <c r="A207" s="14"/>
      <c r="B207" s="240"/>
      <c r="C207" s="241"/>
      <c r="D207" s="231" t="s">
        <v>149</v>
      </c>
      <c r="E207" s="242" t="s">
        <v>1</v>
      </c>
      <c r="F207" s="243" t="s">
        <v>211</v>
      </c>
      <c r="G207" s="241"/>
      <c r="H207" s="244">
        <v>1.8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149</v>
      </c>
      <c r="AU207" s="250" t="s">
        <v>147</v>
      </c>
      <c r="AV207" s="14" t="s">
        <v>147</v>
      </c>
      <c r="AW207" s="14" t="s">
        <v>30</v>
      </c>
      <c r="AX207" s="14" t="s">
        <v>73</v>
      </c>
      <c r="AY207" s="250" t="s">
        <v>138</v>
      </c>
    </row>
    <row r="208" s="13" customFormat="1">
      <c r="A208" s="13"/>
      <c r="B208" s="229"/>
      <c r="C208" s="230"/>
      <c r="D208" s="231" t="s">
        <v>149</v>
      </c>
      <c r="E208" s="232" t="s">
        <v>1</v>
      </c>
      <c r="F208" s="233" t="s">
        <v>212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149</v>
      </c>
      <c r="AU208" s="239" t="s">
        <v>147</v>
      </c>
      <c r="AV208" s="13" t="s">
        <v>81</v>
      </c>
      <c r="AW208" s="13" t="s">
        <v>30</v>
      </c>
      <c r="AX208" s="13" t="s">
        <v>73</v>
      </c>
      <c r="AY208" s="239" t="s">
        <v>138</v>
      </c>
    </row>
    <row r="209" s="14" customFormat="1">
      <c r="A209" s="14"/>
      <c r="B209" s="240"/>
      <c r="C209" s="241"/>
      <c r="D209" s="231" t="s">
        <v>149</v>
      </c>
      <c r="E209" s="242" t="s">
        <v>1</v>
      </c>
      <c r="F209" s="243" t="s">
        <v>213</v>
      </c>
      <c r="G209" s="241"/>
      <c r="H209" s="244">
        <v>0.080000000000000002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149</v>
      </c>
      <c r="AU209" s="250" t="s">
        <v>147</v>
      </c>
      <c r="AV209" s="14" t="s">
        <v>147</v>
      </c>
      <c r="AW209" s="14" t="s">
        <v>30</v>
      </c>
      <c r="AX209" s="14" t="s">
        <v>73</v>
      </c>
      <c r="AY209" s="250" t="s">
        <v>138</v>
      </c>
    </row>
    <row r="210" s="15" customFormat="1">
      <c r="A210" s="15"/>
      <c r="B210" s="262"/>
      <c r="C210" s="263"/>
      <c r="D210" s="231" t="s">
        <v>149</v>
      </c>
      <c r="E210" s="264" t="s">
        <v>1</v>
      </c>
      <c r="F210" s="265" t="s">
        <v>165</v>
      </c>
      <c r="G210" s="263"/>
      <c r="H210" s="266">
        <v>24.471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149</v>
      </c>
      <c r="AU210" s="272" t="s">
        <v>147</v>
      </c>
      <c r="AV210" s="15" t="s">
        <v>146</v>
      </c>
      <c r="AW210" s="15" t="s">
        <v>30</v>
      </c>
      <c r="AX210" s="15" t="s">
        <v>81</v>
      </c>
      <c r="AY210" s="272" t="s">
        <v>138</v>
      </c>
    </row>
    <row r="211" s="2" customFormat="1" ht="24.15" customHeight="1">
      <c r="A211" s="38"/>
      <c r="B211" s="39"/>
      <c r="C211" s="215" t="s">
        <v>214</v>
      </c>
      <c r="D211" s="215" t="s">
        <v>142</v>
      </c>
      <c r="E211" s="216" t="s">
        <v>215</v>
      </c>
      <c r="F211" s="217" t="s">
        <v>216</v>
      </c>
      <c r="G211" s="218" t="s">
        <v>168</v>
      </c>
      <c r="H211" s="219">
        <v>184.011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39</v>
      </c>
      <c r="O211" s="91"/>
      <c r="P211" s="225">
        <f>O211*H211</f>
        <v>0</v>
      </c>
      <c r="Q211" s="225">
        <v>0.00025999999999999998</v>
      </c>
      <c r="R211" s="225">
        <f>Q211*H211</f>
        <v>0.047842859999999994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146</v>
      </c>
      <c r="AT211" s="227" t="s">
        <v>142</v>
      </c>
      <c r="AU211" s="227" t="s">
        <v>147</v>
      </c>
      <c r="AY211" s="17" t="s">
        <v>138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147</v>
      </c>
      <c r="BK211" s="228">
        <f>ROUND(I211*H211,2)</f>
        <v>0</v>
      </c>
      <c r="BL211" s="17" t="s">
        <v>146</v>
      </c>
      <c r="BM211" s="227" t="s">
        <v>217</v>
      </c>
    </row>
    <row r="212" s="13" customFormat="1">
      <c r="A212" s="13"/>
      <c r="B212" s="229"/>
      <c r="C212" s="230"/>
      <c r="D212" s="231" t="s">
        <v>149</v>
      </c>
      <c r="E212" s="232" t="s">
        <v>1</v>
      </c>
      <c r="F212" s="233" t="s">
        <v>183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149</v>
      </c>
      <c r="AU212" s="239" t="s">
        <v>147</v>
      </c>
      <c r="AV212" s="13" t="s">
        <v>81</v>
      </c>
      <c r="AW212" s="13" t="s">
        <v>30</v>
      </c>
      <c r="AX212" s="13" t="s">
        <v>73</v>
      </c>
      <c r="AY212" s="239" t="s">
        <v>138</v>
      </c>
    </row>
    <row r="213" s="14" customFormat="1">
      <c r="A213" s="14"/>
      <c r="B213" s="240"/>
      <c r="C213" s="241"/>
      <c r="D213" s="231" t="s">
        <v>149</v>
      </c>
      <c r="E213" s="242" t="s">
        <v>1</v>
      </c>
      <c r="F213" s="243" t="s">
        <v>218</v>
      </c>
      <c r="G213" s="241"/>
      <c r="H213" s="244">
        <v>32.420000000000002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149</v>
      </c>
      <c r="AU213" s="250" t="s">
        <v>147</v>
      </c>
      <c r="AV213" s="14" t="s">
        <v>147</v>
      </c>
      <c r="AW213" s="14" t="s">
        <v>30</v>
      </c>
      <c r="AX213" s="14" t="s">
        <v>73</v>
      </c>
      <c r="AY213" s="250" t="s">
        <v>138</v>
      </c>
    </row>
    <row r="214" s="13" customFormat="1">
      <c r="A214" s="13"/>
      <c r="B214" s="229"/>
      <c r="C214" s="230"/>
      <c r="D214" s="231" t="s">
        <v>149</v>
      </c>
      <c r="E214" s="232" t="s">
        <v>1</v>
      </c>
      <c r="F214" s="233" t="s">
        <v>219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149</v>
      </c>
      <c r="AU214" s="239" t="s">
        <v>147</v>
      </c>
      <c r="AV214" s="13" t="s">
        <v>81</v>
      </c>
      <c r="AW214" s="13" t="s">
        <v>30</v>
      </c>
      <c r="AX214" s="13" t="s">
        <v>73</v>
      </c>
      <c r="AY214" s="239" t="s">
        <v>138</v>
      </c>
    </row>
    <row r="215" s="14" customFormat="1">
      <c r="A215" s="14"/>
      <c r="B215" s="240"/>
      <c r="C215" s="241"/>
      <c r="D215" s="231" t="s">
        <v>149</v>
      </c>
      <c r="E215" s="242" t="s">
        <v>1</v>
      </c>
      <c r="F215" s="243" t="s">
        <v>220</v>
      </c>
      <c r="G215" s="241"/>
      <c r="H215" s="244">
        <v>15.962999999999999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149</v>
      </c>
      <c r="AU215" s="250" t="s">
        <v>147</v>
      </c>
      <c r="AV215" s="14" t="s">
        <v>147</v>
      </c>
      <c r="AW215" s="14" t="s">
        <v>30</v>
      </c>
      <c r="AX215" s="14" t="s">
        <v>73</v>
      </c>
      <c r="AY215" s="250" t="s">
        <v>138</v>
      </c>
    </row>
    <row r="216" s="13" customFormat="1">
      <c r="A216" s="13"/>
      <c r="B216" s="229"/>
      <c r="C216" s="230"/>
      <c r="D216" s="231" t="s">
        <v>149</v>
      </c>
      <c r="E216" s="232" t="s">
        <v>1</v>
      </c>
      <c r="F216" s="233" t="s">
        <v>221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149</v>
      </c>
      <c r="AU216" s="239" t="s">
        <v>147</v>
      </c>
      <c r="AV216" s="13" t="s">
        <v>81</v>
      </c>
      <c r="AW216" s="13" t="s">
        <v>30</v>
      </c>
      <c r="AX216" s="13" t="s">
        <v>73</v>
      </c>
      <c r="AY216" s="239" t="s">
        <v>138</v>
      </c>
    </row>
    <row r="217" s="14" customFormat="1">
      <c r="A217" s="14"/>
      <c r="B217" s="240"/>
      <c r="C217" s="241"/>
      <c r="D217" s="231" t="s">
        <v>149</v>
      </c>
      <c r="E217" s="242" t="s">
        <v>1</v>
      </c>
      <c r="F217" s="243" t="s">
        <v>222</v>
      </c>
      <c r="G217" s="241"/>
      <c r="H217" s="244">
        <v>21.716999999999999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149</v>
      </c>
      <c r="AU217" s="250" t="s">
        <v>147</v>
      </c>
      <c r="AV217" s="14" t="s">
        <v>147</v>
      </c>
      <c r="AW217" s="14" t="s">
        <v>30</v>
      </c>
      <c r="AX217" s="14" t="s">
        <v>73</v>
      </c>
      <c r="AY217" s="250" t="s">
        <v>138</v>
      </c>
    </row>
    <row r="218" s="14" customFormat="1">
      <c r="A218" s="14"/>
      <c r="B218" s="240"/>
      <c r="C218" s="241"/>
      <c r="D218" s="231" t="s">
        <v>149</v>
      </c>
      <c r="E218" s="242" t="s">
        <v>1</v>
      </c>
      <c r="F218" s="243" t="s">
        <v>223</v>
      </c>
      <c r="G218" s="241"/>
      <c r="H218" s="244">
        <v>-10.037000000000001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149</v>
      </c>
      <c r="AU218" s="250" t="s">
        <v>147</v>
      </c>
      <c r="AV218" s="14" t="s">
        <v>147</v>
      </c>
      <c r="AW218" s="14" t="s">
        <v>30</v>
      </c>
      <c r="AX218" s="14" t="s">
        <v>73</v>
      </c>
      <c r="AY218" s="250" t="s">
        <v>138</v>
      </c>
    </row>
    <row r="219" s="13" customFormat="1">
      <c r="A219" s="13"/>
      <c r="B219" s="229"/>
      <c r="C219" s="230"/>
      <c r="D219" s="231" t="s">
        <v>149</v>
      </c>
      <c r="E219" s="232" t="s">
        <v>1</v>
      </c>
      <c r="F219" s="233" t="s">
        <v>224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147</v>
      </c>
      <c r="AV219" s="13" t="s">
        <v>81</v>
      </c>
      <c r="AW219" s="13" t="s">
        <v>30</v>
      </c>
      <c r="AX219" s="13" t="s">
        <v>73</v>
      </c>
      <c r="AY219" s="239" t="s">
        <v>138</v>
      </c>
    </row>
    <row r="220" s="14" customFormat="1">
      <c r="A220" s="14"/>
      <c r="B220" s="240"/>
      <c r="C220" s="241"/>
      <c r="D220" s="231" t="s">
        <v>149</v>
      </c>
      <c r="E220" s="242" t="s">
        <v>1</v>
      </c>
      <c r="F220" s="243" t="s">
        <v>225</v>
      </c>
      <c r="G220" s="241"/>
      <c r="H220" s="244">
        <v>39.889000000000003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149</v>
      </c>
      <c r="AU220" s="250" t="s">
        <v>147</v>
      </c>
      <c r="AV220" s="14" t="s">
        <v>147</v>
      </c>
      <c r="AW220" s="14" t="s">
        <v>30</v>
      </c>
      <c r="AX220" s="14" t="s">
        <v>73</v>
      </c>
      <c r="AY220" s="250" t="s">
        <v>138</v>
      </c>
    </row>
    <row r="221" s="13" customFormat="1">
      <c r="A221" s="13"/>
      <c r="B221" s="229"/>
      <c r="C221" s="230"/>
      <c r="D221" s="231" t="s">
        <v>149</v>
      </c>
      <c r="E221" s="232" t="s">
        <v>1</v>
      </c>
      <c r="F221" s="233" t="s">
        <v>226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147</v>
      </c>
      <c r="AV221" s="13" t="s">
        <v>81</v>
      </c>
      <c r="AW221" s="13" t="s">
        <v>30</v>
      </c>
      <c r="AX221" s="13" t="s">
        <v>73</v>
      </c>
      <c r="AY221" s="239" t="s">
        <v>138</v>
      </c>
    </row>
    <row r="222" s="14" customFormat="1">
      <c r="A222" s="14"/>
      <c r="B222" s="240"/>
      <c r="C222" s="241"/>
      <c r="D222" s="231" t="s">
        <v>149</v>
      </c>
      <c r="E222" s="242" t="s">
        <v>1</v>
      </c>
      <c r="F222" s="243" t="s">
        <v>227</v>
      </c>
      <c r="G222" s="241"/>
      <c r="H222" s="244">
        <v>45.341000000000001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149</v>
      </c>
      <c r="AU222" s="250" t="s">
        <v>147</v>
      </c>
      <c r="AV222" s="14" t="s">
        <v>147</v>
      </c>
      <c r="AW222" s="14" t="s">
        <v>30</v>
      </c>
      <c r="AX222" s="14" t="s">
        <v>73</v>
      </c>
      <c r="AY222" s="250" t="s">
        <v>138</v>
      </c>
    </row>
    <row r="223" s="13" customFormat="1">
      <c r="A223" s="13"/>
      <c r="B223" s="229"/>
      <c r="C223" s="230"/>
      <c r="D223" s="231" t="s">
        <v>149</v>
      </c>
      <c r="E223" s="232" t="s">
        <v>1</v>
      </c>
      <c r="F223" s="233" t="s">
        <v>193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149</v>
      </c>
      <c r="AU223" s="239" t="s">
        <v>147</v>
      </c>
      <c r="AV223" s="13" t="s">
        <v>81</v>
      </c>
      <c r="AW223" s="13" t="s">
        <v>30</v>
      </c>
      <c r="AX223" s="13" t="s">
        <v>73</v>
      </c>
      <c r="AY223" s="239" t="s">
        <v>138</v>
      </c>
    </row>
    <row r="224" s="14" customFormat="1">
      <c r="A224" s="14"/>
      <c r="B224" s="240"/>
      <c r="C224" s="241"/>
      <c r="D224" s="231" t="s">
        <v>149</v>
      </c>
      <c r="E224" s="242" t="s">
        <v>1</v>
      </c>
      <c r="F224" s="243" t="s">
        <v>228</v>
      </c>
      <c r="G224" s="241"/>
      <c r="H224" s="244">
        <v>38.718000000000004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149</v>
      </c>
      <c r="AU224" s="250" t="s">
        <v>147</v>
      </c>
      <c r="AV224" s="14" t="s">
        <v>147</v>
      </c>
      <c r="AW224" s="14" t="s">
        <v>30</v>
      </c>
      <c r="AX224" s="14" t="s">
        <v>73</v>
      </c>
      <c r="AY224" s="250" t="s">
        <v>138</v>
      </c>
    </row>
    <row r="225" s="15" customFormat="1">
      <c r="A225" s="15"/>
      <c r="B225" s="262"/>
      <c r="C225" s="263"/>
      <c r="D225" s="231" t="s">
        <v>149</v>
      </c>
      <c r="E225" s="264" t="s">
        <v>1</v>
      </c>
      <c r="F225" s="265" t="s">
        <v>165</v>
      </c>
      <c r="G225" s="263"/>
      <c r="H225" s="266">
        <v>184.011</v>
      </c>
      <c r="I225" s="267"/>
      <c r="J225" s="263"/>
      <c r="K225" s="263"/>
      <c r="L225" s="268"/>
      <c r="M225" s="269"/>
      <c r="N225" s="270"/>
      <c r="O225" s="270"/>
      <c r="P225" s="270"/>
      <c r="Q225" s="270"/>
      <c r="R225" s="270"/>
      <c r="S225" s="270"/>
      <c r="T225" s="27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2" t="s">
        <v>149</v>
      </c>
      <c r="AU225" s="272" t="s">
        <v>147</v>
      </c>
      <c r="AV225" s="15" t="s">
        <v>146</v>
      </c>
      <c r="AW225" s="15" t="s">
        <v>30</v>
      </c>
      <c r="AX225" s="15" t="s">
        <v>81</v>
      </c>
      <c r="AY225" s="272" t="s">
        <v>138</v>
      </c>
    </row>
    <row r="226" s="2" customFormat="1" ht="24.15" customHeight="1">
      <c r="A226" s="38"/>
      <c r="B226" s="39"/>
      <c r="C226" s="215" t="s">
        <v>229</v>
      </c>
      <c r="D226" s="215" t="s">
        <v>142</v>
      </c>
      <c r="E226" s="216" t="s">
        <v>230</v>
      </c>
      <c r="F226" s="217" t="s">
        <v>231</v>
      </c>
      <c r="G226" s="218" t="s">
        <v>168</v>
      </c>
      <c r="H226" s="219">
        <v>1.6799999999999999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39</v>
      </c>
      <c r="O226" s="91"/>
      <c r="P226" s="225">
        <f>O226*H226</f>
        <v>0</v>
      </c>
      <c r="Q226" s="225">
        <v>0.0043800000000000002</v>
      </c>
      <c r="R226" s="225">
        <f>Q226*H226</f>
        <v>0.0073584000000000002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146</v>
      </c>
      <c r="AT226" s="227" t="s">
        <v>142</v>
      </c>
      <c r="AU226" s="227" t="s">
        <v>147</v>
      </c>
      <c r="AY226" s="17" t="s">
        <v>138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147</v>
      </c>
      <c r="BK226" s="228">
        <f>ROUND(I226*H226,2)</f>
        <v>0</v>
      </c>
      <c r="BL226" s="17" t="s">
        <v>146</v>
      </c>
      <c r="BM226" s="227" t="s">
        <v>232</v>
      </c>
    </row>
    <row r="227" s="13" customFormat="1">
      <c r="A227" s="13"/>
      <c r="B227" s="229"/>
      <c r="C227" s="230"/>
      <c r="D227" s="231" t="s">
        <v>149</v>
      </c>
      <c r="E227" s="232" t="s">
        <v>1</v>
      </c>
      <c r="F227" s="233" t="s">
        <v>233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149</v>
      </c>
      <c r="AU227" s="239" t="s">
        <v>147</v>
      </c>
      <c r="AV227" s="13" t="s">
        <v>81</v>
      </c>
      <c r="AW227" s="13" t="s">
        <v>30</v>
      </c>
      <c r="AX227" s="13" t="s">
        <v>73</v>
      </c>
      <c r="AY227" s="239" t="s">
        <v>138</v>
      </c>
    </row>
    <row r="228" s="14" customFormat="1">
      <c r="A228" s="14"/>
      <c r="B228" s="240"/>
      <c r="C228" s="241"/>
      <c r="D228" s="231" t="s">
        <v>149</v>
      </c>
      <c r="E228" s="242" t="s">
        <v>1</v>
      </c>
      <c r="F228" s="243" t="s">
        <v>171</v>
      </c>
      <c r="G228" s="241"/>
      <c r="H228" s="244">
        <v>1.6000000000000001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149</v>
      </c>
      <c r="AU228" s="250" t="s">
        <v>147</v>
      </c>
      <c r="AV228" s="14" t="s">
        <v>147</v>
      </c>
      <c r="AW228" s="14" t="s">
        <v>30</v>
      </c>
      <c r="AX228" s="14" t="s">
        <v>73</v>
      </c>
      <c r="AY228" s="250" t="s">
        <v>138</v>
      </c>
    </row>
    <row r="229" s="13" customFormat="1">
      <c r="A229" s="13"/>
      <c r="B229" s="229"/>
      <c r="C229" s="230"/>
      <c r="D229" s="231" t="s">
        <v>149</v>
      </c>
      <c r="E229" s="232" t="s">
        <v>1</v>
      </c>
      <c r="F229" s="233" t="s">
        <v>212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149</v>
      </c>
      <c r="AU229" s="239" t="s">
        <v>147</v>
      </c>
      <c r="AV229" s="13" t="s">
        <v>81</v>
      </c>
      <c r="AW229" s="13" t="s">
        <v>30</v>
      </c>
      <c r="AX229" s="13" t="s">
        <v>73</v>
      </c>
      <c r="AY229" s="239" t="s">
        <v>138</v>
      </c>
    </row>
    <row r="230" s="14" customFormat="1">
      <c r="A230" s="14"/>
      <c r="B230" s="240"/>
      <c r="C230" s="241"/>
      <c r="D230" s="231" t="s">
        <v>149</v>
      </c>
      <c r="E230" s="242" t="s">
        <v>1</v>
      </c>
      <c r="F230" s="243" t="s">
        <v>213</v>
      </c>
      <c r="G230" s="241"/>
      <c r="H230" s="244">
        <v>0.080000000000000002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149</v>
      </c>
      <c r="AU230" s="250" t="s">
        <v>147</v>
      </c>
      <c r="AV230" s="14" t="s">
        <v>147</v>
      </c>
      <c r="AW230" s="14" t="s">
        <v>30</v>
      </c>
      <c r="AX230" s="14" t="s">
        <v>73</v>
      </c>
      <c r="AY230" s="250" t="s">
        <v>138</v>
      </c>
    </row>
    <row r="231" s="15" customFormat="1">
      <c r="A231" s="15"/>
      <c r="B231" s="262"/>
      <c r="C231" s="263"/>
      <c r="D231" s="231" t="s">
        <v>149</v>
      </c>
      <c r="E231" s="264" t="s">
        <v>1</v>
      </c>
      <c r="F231" s="265" t="s">
        <v>165</v>
      </c>
      <c r="G231" s="263"/>
      <c r="H231" s="266">
        <v>1.6799999999999999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2" t="s">
        <v>149</v>
      </c>
      <c r="AU231" s="272" t="s">
        <v>147</v>
      </c>
      <c r="AV231" s="15" t="s">
        <v>146</v>
      </c>
      <c r="AW231" s="15" t="s">
        <v>30</v>
      </c>
      <c r="AX231" s="15" t="s">
        <v>81</v>
      </c>
      <c r="AY231" s="272" t="s">
        <v>138</v>
      </c>
    </row>
    <row r="232" s="2" customFormat="1" ht="24.15" customHeight="1">
      <c r="A232" s="38"/>
      <c r="B232" s="39"/>
      <c r="C232" s="215" t="s">
        <v>234</v>
      </c>
      <c r="D232" s="215" t="s">
        <v>142</v>
      </c>
      <c r="E232" s="216" t="s">
        <v>235</v>
      </c>
      <c r="F232" s="217" t="s">
        <v>236</v>
      </c>
      <c r="G232" s="218" t="s">
        <v>168</v>
      </c>
      <c r="H232" s="219">
        <v>184.011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0.0030000000000000001</v>
      </c>
      <c r="R232" s="225">
        <f>Q232*H232</f>
        <v>0.552033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146</v>
      </c>
      <c r="AT232" s="227" t="s">
        <v>142</v>
      </c>
      <c r="AU232" s="227" t="s">
        <v>147</v>
      </c>
      <c r="AY232" s="17" t="s">
        <v>138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147</v>
      </c>
      <c r="BK232" s="228">
        <f>ROUND(I232*H232,2)</f>
        <v>0</v>
      </c>
      <c r="BL232" s="17" t="s">
        <v>146</v>
      </c>
      <c r="BM232" s="227" t="s">
        <v>237</v>
      </c>
    </row>
    <row r="233" s="13" customFormat="1">
      <c r="A233" s="13"/>
      <c r="B233" s="229"/>
      <c r="C233" s="230"/>
      <c r="D233" s="231" t="s">
        <v>149</v>
      </c>
      <c r="E233" s="232" t="s">
        <v>1</v>
      </c>
      <c r="F233" s="233" t="s">
        <v>183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149</v>
      </c>
      <c r="AU233" s="239" t="s">
        <v>147</v>
      </c>
      <c r="AV233" s="13" t="s">
        <v>81</v>
      </c>
      <c r="AW233" s="13" t="s">
        <v>30</v>
      </c>
      <c r="AX233" s="13" t="s">
        <v>73</v>
      </c>
      <c r="AY233" s="239" t="s">
        <v>138</v>
      </c>
    </row>
    <row r="234" s="14" customFormat="1">
      <c r="A234" s="14"/>
      <c r="B234" s="240"/>
      <c r="C234" s="241"/>
      <c r="D234" s="231" t="s">
        <v>149</v>
      </c>
      <c r="E234" s="242" t="s">
        <v>1</v>
      </c>
      <c r="F234" s="243" t="s">
        <v>218</v>
      </c>
      <c r="G234" s="241"/>
      <c r="H234" s="244">
        <v>32.420000000000002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149</v>
      </c>
      <c r="AU234" s="250" t="s">
        <v>147</v>
      </c>
      <c r="AV234" s="14" t="s">
        <v>147</v>
      </c>
      <c r="AW234" s="14" t="s">
        <v>30</v>
      </c>
      <c r="AX234" s="14" t="s">
        <v>73</v>
      </c>
      <c r="AY234" s="250" t="s">
        <v>138</v>
      </c>
    </row>
    <row r="235" s="13" customFormat="1">
      <c r="A235" s="13"/>
      <c r="B235" s="229"/>
      <c r="C235" s="230"/>
      <c r="D235" s="231" t="s">
        <v>149</v>
      </c>
      <c r="E235" s="232" t="s">
        <v>1</v>
      </c>
      <c r="F235" s="233" t="s">
        <v>219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149</v>
      </c>
      <c r="AU235" s="239" t="s">
        <v>147</v>
      </c>
      <c r="AV235" s="13" t="s">
        <v>81</v>
      </c>
      <c r="AW235" s="13" t="s">
        <v>30</v>
      </c>
      <c r="AX235" s="13" t="s">
        <v>73</v>
      </c>
      <c r="AY235" s="239" t="s">
        <v>138</v>
      </c>
    </row>
    <row r="236" s="14" customFormat="1">
      <c r="A236" s="14"/>
      <c r="B236" s="240"/>
      <c r="C236" s="241"/>
      <c r="D236" s="231" t="s">
        <v>149</v>
      </c>
      <c r="E236" s="242" t="s">
        <v>1</v>
      </c>
      <c r="F236" s="243" t="s">
        <v>220</v>
      </c>
      <c r="G236" s="241"/>
      <c r="H236" s="244">
        <v>15.962999999999999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149</v>
      </c>
      <c r="AU236" s="250" t="s">
        <v>147</v>
      </c>
      <c r="AV236" s="14" t="s">
        <v>147</v>
      </c>
      <c r="AW236" s="14" t="s">
        <v>30</v>
      </c>
      <c r="AX236" s="14" t="s">
        <v>73</v>
      </c>
      <c r="AY236" s="250" t="s">
        <v>138</v>
      </c>
    </row>
    <row r="237" s="13" customFormat="1">
      <c r="A237" s="13"/>
      <c r="B237" s="229"/>
      <c r="C237" s="230"/>
      <c r="D237" s="231" t="s">
        <v>149</v>
      </c>
      <c r="E237" s="232" t="s">
        <v>1</v>
      </c>
      <c r="F237" s="233" t="s">
        <v>221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149</v>
      </c>
      <c r="AU237" s="239" t="s">
        <v>147</v>
      </c>
      <c r="AV237" s="13" t="s">
        <v>81</v>
      </c>
      <c r="AW237" s="13" t="s">
        <v>30</v>
      </c>
      <c r="AX237" s="13" t="s">
        <v>73</v>
      </c>
      <c r="AY237" s="239" t="s">
        <v>138</v>
      </c>
    </row>
    <row r="238" s="14" customFormat="1">
      <c r="A238" s="14"/>
      <c r="B238" s="240"/>
      <c r="C238" s="241"/>
      <c r="D238" s="231" t="s">
        <v>149</v>
      </c>
      <c r="E238" s="242" t="s">
        <v>1</v>
      </c>
      <c r="F238" s="243" t="s">
        <v>222</v>
      </c>
      <c r="G238" s="241"/>
      <c r="H238" s="244">
        <v>21.716999999999999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149</v>
      </c>
      <c r="AU238" s="250" t="s">
        <v>147</v>
      </c>
      <c r="AV238" s="14" t="s">
        <v>147</v>
      </c>
      <c r="AW238" s="14" t="s">
        <v>30</v>
      </c>
      <c r="AX238" s="14" t="s">
        <v>73</v>
      </c>
      <c r="AY238" s="250" t="s">
        <v>138</v>
      </c>
    </row>
    <row r="239" s="14" customFormat="1">
      <c r="A239" s="14"/>
      <c r="B239" s="240"/>
      <c r="C239" s="241"/>
      <c r="D239" s="231" t="s">
        <v>149</v>
      </c>
      <c r="E239" s="242" t="s">
        <v>1</v>
      </c>
      <c r="F239" s="243" t="s">
        <v>223</v>
      </c>
      <c r="G239" s="241"/>
      <c r="H239" s="244">
        <v>-10.037000000000001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149</v>
      </c>
      <c r="AU239" s="250" t="s">
        <v>147</v>
      </c>
      <c r="AV239" s="14" t="s">
        <v>147</v>
      </c>
      <c r="AW239" s="14" t="s">
        <v>30</v>
      </c>
      <c r="AX239" s="14" t="s">
        <v>73</v>
      </c>
      <c r="AY239" s="250" t="s">
        <v>138</v>
      </c>
    </row>
    <row r="240" s="13" customFormat="1">
      <c r="A240" s="13"/>
      <c r="B240" s="229"/>
      <c r="C240" s="230"/>
      <c r="D240" s="231" t="s">
        <v>149</v>
      </c>
      <c r="E240" s="232" t="s">
        <v>1</v>
      </c>
      <c r="F240" s="233" t="s">
        <v>224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149</v>
      </c>
      <c r="AU240" s="239" t="s">
        <v>147</v>
      </c>
      <c r="AV240" s="13" t="s">
        <v>81</v>
      </c>
      <c r="AW240" s="13" t="s">
        <v>30</v>
      </c>
      <c r="AX240" s="13" t="s">
        <v>73</v>
      </c>
      <c r="AY240" s="239" t="s">
        <v>138</v>
      </c>
    </row>
    <row r="241" s="14" customFormat="1">
      <c r="A241" s="14"/>
      <c r="B241" s="240"/>
      <c r="C241" s="241"/>
      <c r="D241" s="231" t="s">
        <v>149</v>
      </c>
      <c r="E241" s="242" t="s">
        <v>1</v>
      </c>
      <c r="F241" s="243" t="s">
        <v>225</v>
      </c>
      <c r="G241" s="241"/>
      <c r="H241" s="244">
        <v>39.889000000000003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149</v>
      </c>
      <c r="AU241" s="250" t="s">
        <v>147</v>
      </c>
      <c r="AV241" s="14" t="s">
        <v>147</v>
      </c>
      <c r="AW241" s="14" t="s">
        <v>30</v>
      </c>
      <c r="AX241" s="14" t="s">
        <v>73</v>
      </c>
      <c r="AY241" s="250" t="s">
        <v>138</v>
      </c>
    </row>
    <row r="242" s="13" customFormat="1">
      <c r="A242" s="13"/>
      <c r="B242" s="229"/>
      <c r="C242" s="230"/>
      <c r="D242" s="231" t="s">
        <v>149</v>
      </c>
      <c r="E242" s="232" t="s">
        <v>1</v>
      </c>
      <c r="F242" s="233" t="s">
        <v>226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149</v>
      </c>
      <c r="AU242" s="239" t="s">
        <v>147</v>
      </c>
      <c r="AV242" s="13" t="s">
        <v>81</v>
      </c>
      <c r="AW242" s="13" t="s">
        <v>30</v>
      </c>
      <c r="AX242" s="13" t="s">
        <v>73</v>
      </c>
      <c r="AY242" s="239" t="s">
        <v>138</v>
      </c>
    </row>
    <row r="243" s="14" customFormat="1">
      <c r="A243" s="14"/>
      <c r="B243" s="240"/>
      <c r="C243" s="241"/>
      <c r="D243" s="231" t="s">
        <v>149</v>
      </c>
      <c r="E243" s="242" t="s">
        <v>1</v>
      </c>
      <c r="F243" s="243" t="s">
        <v>227</v>
      </c>
      <c r="G243" s="241"/>
      <c r="H243" s="244">
        <v>45.341000000000001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149</v>
      </c>
      <c r="AU243" s="250" t="s">
        <v>147</v>
      </c>
      <c r="AV243" s="14" t="s">
        <v>147</v>
      </c>
      <c r="AW243" s="14" t="s">
        <v>30</v>
      </c>
      <c r="AX243" s="14" t="s">
        <v>73</v>
      </c>
      <c r="AY243" s="250" t="s">
        <v>138</v>
      </c>
    </row>
    <row r="244" s="13" customFormat="1">
      <c r="A244" s="13"/>
      <c r="B244" s="229"/>
      <c r="C244" s="230"/>
      <c r="D244" s="231" t="s">
        <v>149</v>
      </c>
      <c r="E244" s="232" t="s">
        <v>1</v>
      </c>
      <c r="F244" s="233" t="s">
        <v>193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149</v>
      </c>
      <c r="AU244" s="239" t="s">
        <v>147</v>
      </c>
      <c r="AV244" s="13" t="s">
        <v>81</v>
      </c>
      <c r="AW244" s="13" t="s">
        <v>30</v>
      </c>
      <c r="AX244" s="13" t="s">
        <v>73</v>
      </c>
      <c r="AY244" s="239" t="s">
        <v>138</v>
      </c>
    </row>
    <row r="245" s="14" customFormat="1">
      <c r="A245" s="14"/>
      <c r="B245" s="240"/>
      <c r="C245" s="241"/>
      <c r="D245" s="231" t="s">
        <v>149</v>
      </c>
      <c r="E245" s="242" t="s">
        <v>1</v>
      </c>
      <c r="F245" s="243" t="s">
        <v>228</v>
      </c>
      <c r="G245" s="241"/>
      <c r="H245" s="244">
        <v>38.718000000000004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149</v>
      </c>
      <c r="AU245" s="250" t="s">
        <v>147</v>
      </c>
      <c r="AV245" s="14" t="s">
        <v>147</v>
      </c>
      <c r="AW245" s="14" t="s">
        <v>30</v>
      </c>
      <c r="AX245" s="14" t="s">
        <v>73</v>
      </c>
      <c r="AY245" s="250" t="s">
        <v>138</v>
      </c>
    </row>
    <row r="246" s="15" customFormat="1">
      <c r="A246" s="15"/>
      <c r="B246" s="262"/>
      <c r="C246" s="263"/>
      <c r="D246" s="231" t="s">
        <v>149</v>
      </c>
      <c r="E246" s="264" t="s">
        <v>1</v>
      </c>
      <c r="F246" s="265" t="s">
        <v>165</v>
      </c>
      <c r="G246" s="263"/>
      <c r="H246" s="266">
        <v>184.011</v>
      </c>
      <c r="I246" s="267"/>
      <c r="J246" s="263"/>
      <c r="K246" s="263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149</v>
      </c>
      <c r="AU246" s="272" t="s">
        <v>147</v>
      </c>
      <c r="AV246" s="15" t="s">
        <v>146</v>
      </c>
      <c r="AW246" s="15" t="s">
        <v>30</v>
      </c>
      <c r="AX246" s="15" t="s">
        <v>81</v>
      </c>
      <c r="AY246" s="272" t="s">
        <v>138</v>
      </c>
    </row>
    <row r="247" s="2" customFormat="1" ht="24.15" customHeight="1">
      <c r="A247" s="38"/>
      <c r="B247" s="39"/>
      <c r="C247" s="215" t="s">
        <v>238</v>
      </c>
      <c r="D247" s="215" t="s">
        <v>142</v>
      </c>
      <c r="E247" s="216" t="s">
        <v>239</v>
      </c>
      <c r="F247" s="217" t="s">
        <v>240</v>
      </c>
      <c r="G247" s="218" t="s">
        <v>168</v>
      </c>
      <c r="H247" s="219">
        <v>9.0500000000000007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39</v>
      </c>
      <c r="O247" s="91"/>
      <c r="P247" s="225">
        <f>O247*H247</f>
        <v>0</v>
      </c>
      <c r="Q247" s="225">
        <v>0.0373</v>
      </c>
      <c r="R247" s="225">
        <f>Q247*H247</f>
        <v>0.337565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146</v>
      </c>
      <c r="AT247" s="227" t="s">
        <v>142</v>
      </c>
      <c r="AU247" s="227" t="s">
        <v>147</v>
      </c>
      <c r="AY247" s="17" t="s">
        <v>138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147</v>
      </c>
      <c r="BK247" s="228">
        <f>ROUND(I247*H247,2)</f>
        <v>0</v>
      </c>
      <c r="BL247" s="17" t="s">
        <v>146</v>
      </c>
      <c r="BM247" s="227" t="s">
        <v>241</v>
      </c>
    </row>
    <row r="248" s="13" customFormat="1">
      <c r="A248" s="13"/>
      <c r="B248" s="229"/>
      <c r="C248" s="230"/>
      <c r="D248" s="231" t="s">
        <v>149</v>
      </c>
      <c r="E248" s="232" t="s">
        <v>1</v>
      </c>
      <c r="F248" s="233" t="s">
        <v>242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149</v>
      </c>
      <c r="AU248" s="239" t="s">
        <v>147</v>
      </c>
      <c r="AV248" s="13" t="s">
        <v>81</v>
      </c>
      <c r="AW248" s="13" t="s">
        <v>30</v>
      </c>
      <c r="AX248" s="13" t="s">
        <v>73</v>
      </c>
      <c r="AY248" s="239" t="s">
        <v>138</v>
      </c>
    </row>
    <row r="249" s="14" customFormat="1">
      <c r="A249" s="14"/>
      <c r="B249" s="240"/>
      <c r="C249" s="241"/>
      <c r="D249" s="231" t="s">
        <v>149</v>
      </c>
      <c r="E249" s="242" t="s">
        <v>1</v>
      </c>
      <c r="F249" s="243" t="s">
        <v>243</v>
      </c>
      <c r="G249" s="241"/>
      <c r="H249" s="244">
        <v>2.25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149</v>
      </c>
      <c r="AU249" s="250" t="s">
        <v>147</v>
      </c>
      <c r="AV249" s="14" t="s">
        <v>147</v>
      </c>
      <c r="AW249" s="14" t="s">
        <v>30</v>
      </c>
      <c r="AX249" s="14" t="s">
        <v>73</v>
      </c>
      <c r="AY249" s="250" t="s">
        <v>138</v>
      </c>
    </row>
    <row r="250" s="13" customFormat="1">
      <c r="A250" s="13"/>
      <c r="B250" s="229"/>
      <c r="C250" s="230"/>
      <c r="D250" s="231" t="s">
        <v>149</v>
      </c>
      <c r="E250" s="232" t="s">
        <v>1</v>
      </c>
      <c r="F250" s="233" t="s">
        <v>244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149</v>
      </c>
      <c r="AU250" s="239" t="s">
        <v>147</v>
      </c>
      <c r="AV250" s="13" t="s">
        <v>81</v>
      </c>
      <c r="AW250" s="13" t="s">
        <v>30</v>
      </c>
      <c r="AX250" s="13" t="s">
        <v>73</v>
      </c>
      <c r="AY250" s="239" t="s">
        <v>138</v>
      </c>
    </row>
    <row r="251" s="14" customFormat="1">
      <c r="A251" s="14"/>
      <c r="B251" s="240"/>
      <c r="C251" s="241"/>
      <c r="D251" s="231" t="s">
        <v>149</v>
      </c>
      <c r="E251" s="242" t="s">
        <v>1</v>
      </c>
      <c r="F251" s="243" t="s">
        <v>245</v>
      </c>
      <c r="G251" s="241"/>
      <c r="H251" s="244">
        <v>2.2999999999999998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149</v>
      </c>
      <c r="AU251" s="250" t="s">
        <v>147</v>
      </c>
      <c r="AV251" s="14" t="s">
        <v>147</v>
      </c>
      <c r="AW251" s="14" t="s">
        <v>30</v>
      </c>
      <c r="AX251" s="14" t="s">
        <v>73</v>
      </c>
      <c r="AY251" s="250" t="s">
        <v>138</v>
      </c>
    </row>
    <row r="252" s="13" customFormat="1">
      <c r="A252" s="13"/>
      <c r="B252" s="229"/>
      <c r="C252" s="230"/>
      <c r="D252" s="231" t="s">
        <v>149</v>
      </c>
      <c r="E252" s="232" t="s">
        <v>1</v>
      </c>
      <c r="F252" s="233" t="s">
        <v>246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149</v>
      </c>
      <c r="AU252" s="239" t="s">
        <v>147</v>
      </c>
      <c r="AV252" s="13" t="s">
        <v>81</v>
      </c>
      <c r="AW252" s="13" t="s">
        <v>30</v>
      </c>
      <c r="AX252" s="13" t="s">
        <v>73</v>
      </c>
      <c r="AY252" s="239" t="s">
        <v>138</v>
      </c>
    </row>
    <row r="253" s="14" customFormat="1">
      <c r="A253" s="14"/>
      <c r="B253" s="240"/>
      <c r="C253" s="241"/>
      <c r="D253" s="231" t="s">
        <v>149</v>
      </c>
      <c r="E253" s="242" t="s">
        <v>1</v>
      </c>
      <c r="F253" s="243" t="s">
        <v>247</v>
      </c>
      <c r="G253" s="241"/>
      <c r="H253" s="244">
        <v>4.5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149</v>
      </c>
      <c r="AU253" s="250" t="s">
        <v>147</v>
      </c>
      <c r="AV253" s="14" t="s">
        <v>147</v>
      </c>
      <c r="AW253" s="14" t="s">
        <v>30</v>
      </c>
      <c r="AX253" s="14" t="s">
        <v>73</v>
      </c>
      <c r="AY253" s="250" t="s">
        <v>138</v>
      </c>
    </row>
    <row r="254" s="15" customFormat="1">
      <c r="A254" s="15"/>
      <c r="B254" s="262"/>
      <c r="C254" s="263"/>
      <c r="D254" s="231" t="s">
        <v>149</v>
      </c>
      <c r="E254" s="264" t="s">
        <v>1</v>
      </c>
      <c r="F254" s="265" t="s">
        <v>165</v>
      </c>
      <c r="G254" s="263"/>
      <c r="H254" s="266">
        <v>9.0500000000000007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2" t="s">
        <v>149</v>
      </c>
      <c r="AU254" s="272" t="s">
        <v>147</v>
      </c>
      <c r="AV254" s="15" t="s">
        <v>146</v>
      </c>
      <c r="AW254" s="15" t="s">
        <v>30</v>
      </c>
      <c r="AX254" s="15" t="s">
        <v>81</v>
      </c>
      <c r="AY254" s="272" t="s">
        <v>138</v>
      </c>
    </row>
    <row r="255" s="2" customFormat="1" ht="24.15" customHeight="1">
      <c r="A255" s="38"/>
      <c r="B255" s="39"/>
      <c r="C255" s="215" t="s">
        <v>248</v>
      </c>
      <c r="D255" s="215" t="s">
        <v>142</v>
      </c>
      <c r="E255" s="216" t="s">
        <v>249</v>
      </c>
      <c r="F255" s="217" t="s">
        <v>250</v>
      </c>
      <c r="G255" s="218" t="s">
        <v>168</v>
      </c>
      <c r="H255" s="219">
        <v>24.471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0.015400000000000001</v>
      </c>
      <c r="R255" s="225">
        <f>Q255*H255</f>
        <v>0.37685340000000001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146</v>
      </c>
      <c r="AT255" s="227" t="s">
        <v>142</v>
      </c>
      <c r="AU255" s="227" t="s">
        <v>147</v>
      </c>
      <c r="AY255" s="17" t="s">
        <v>138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147</v>
      </c>
      <c r="BK255" s="228">
        <f>ROUND(I255*H255,2)</f>
        <v>0</v>
      </c>
      <c r="BL255" s="17" t="s">
        <v>146</v>
      </c>
      <c r="BM255" s="227" t="s">
        <v>251</v>
      </c>
    </row>
    <row r="256" s="13" customFormat="1">
      <c r="A256" s="13"/>
      <c r="B256" s="229"/>
      <c r="C256" s="230"/>
      <c r="D256" s="231" t="s">
        <v>149</v>
      </c>
      <c r="E256" s="232" t="s">
        <v>1</v>
      </c>
      <c r="F256" s="233" t="s">
        <v>207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149</v>
      </c>
      <c r="AU256" s="239" t="s">
        <v>147</v>
      </c>
      <c r="AV256" s="13" t="s">
        <v>81</v>
      </c>
      <c r="AW256" s="13" t="s">
        <v>30</v>
      </c>
      <c r="AX256" s="13" t="s">
        <v>73</v>
      </c>
      <c r="AY256" s="239" t="s">
        <v>138</v>
      </c>
    </row>
    <row r="257" s="14" customFormat="1">
      <c r="A257" s="14"/>
      <c r="B257" s="240"/>
      <c r="C257" s="241"/>
      <c r="D257" s="231" t="s">
        <v>149</v>
      </c>
      <c r="E257" s="242" t="s">
        <v>1</v>
      </c>
      <c r="F257" s="243" t="s">
        <v>171</v>
      </c>
      <c r="G257" s="241"/>
      <c r="H257" s="244">
        <v>1.6000000000000001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149</v>
      </c>
      <c r="AU257" s="250" t="s">
        <v>147</v>
      </c>
      <c r="AV257" s="14" t="s">
        <v>147</v>
      </c>
      <c r="AW257" s="14" t="s">
        <v>30</v>
      </c>
      <c r="AX257" s="14" t="s">
        <v>73</v>
      </c>
      <c r="AY257" s="250" t="s">
        <v>138</v>
      </c>
    </row>
    <row r="258" s="13" customFormat="1">
      <c r="A258" s="13"/>
      <c r="B258" s="229"/>
      <c r="C258" s="230"/>
      <c r="D258" s="231" t="s">
        <v>149</v>
      </c>
      <c r="E258" s="232" t="s">
        <v>1</v>
      </c>
      <c r="F258" s="233" t="s">
        <v>208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149</v>
      </c>
      <c r="AU258" s="239" t="s">
        <v>147</v>
      </c>
      <c r="AV258" s="13" t="s">
        <v>81</v>
      </c>
      <c r="AW258" s="13" t="s">
        <v>30</v>
      </c>
      <c r="AX258" s="13" t="s">
        <v>73</v>
      </c>
      <c r="AY258" s="239" t="s">
        <v>138</v>
      </c>
    </row>
    <row r="259" s="14" customFormat="1">
      <c r="A259" s="14"/>
      <c r="B259" s="240"/>
      <c r="C259" s="241"/>
      <c r="D259" s="231" t="s">
        <v>149</v>
      </c>
      <c r="E259" s="242" t="s">
        <v>1</v>
      </c>
      <c r="F259" s="243" t="s">
        <v>209</v>
      </c>
      <c r="G259" s="241"/>
      <c r="H259" s="244">
        <v>20.991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149</v>
      </c>
      <c r="AU259" s="250" t="s">
        <v>147</v>
      </c>
      <c r="AV259" s="14" t="s">
        <v>147</v>
      </c>
      <c r="AW259" s="14" t="s">
        <v>30</v>
      </c>
      <c r="AX259" s="14" t="s">
        <v>73</v>
      </c>
      <c r="AY259" s="250" t="s">
        <v>138</v>
      </c>
    </row>
    <row r="260" s="13" customFormat="1">
      <c r="A260" s="13"/>
      <c r="B260" s="229"/>
      <c r="C260" s="230"/>
      <c r="D260" s="231" t="s">
        <v>149</v>
      </c>
      <c r="E260" s="232" t="s">
        <v>1</v>
      </c>
      <c r="F260" s="233" t="s">
        <v>210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149</v>
      </c>
      <c r="AU260" s="239" t="s">
        <v>147</v>
      </c>
      <c r="AV260" s="13" t="s">
        <v>81</v>
      </c>
      <c r="AW260" s="13" t="s">
        <v>30</v>
      </c>
      <c r="AX260" s="13" t="s">
        <v>73</v>
      </c>
      <c r="AY260" s="239" t="s">
        <v>138</v>
      </c>
    </row>
    <row r="261" s="14" customFormat="1">
      <c r="A261" s="14"/>
      <c r="B261" s="240"/>
      <c r="C261" s="241"/>
      <c r="D261" s="231" t="s">
        <v>149</v>
      </c>
      <c r="E261" s="242" t="s">
        <v>1</v>
      </c>
      <c r="F261" s="243" t="s">
        <v>211</v>
      </c>
      <c r="G261" s="241"/>
      <c r="H261" s="244">
        <v>1.8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149</v>
      </c>
      <c r="AU261" s="250" t="s">
        <v>147</v>
      </c>
      <c r="AV261" s="14" t="s">
        <v>147</v>
      </c>
      <c r="AW261" s="14" t="s">
        <v>30</v>
      </c>
      <c r="AX261" s="14" t="s">
        <v>73</v>
      </c>
      <c r="AY261" s="250" t="s">
        <v>138</v>
      </c>
    </row>
    <row r="262" s="13" customFormat="1">
      <c r="A262" s="13"/>
      <c r="B262" s="229"/>
      <c r="C262" s="230"/>
      <c r="D262" s="231" t="s">
        <v>149</v>
      </c>
      <c r="E262" s="232" t="s">
        <v>1</v>
      </c>
      <c r="F262" s="233" t="s">
        <v>212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149</v>
      </c>
      <c r="AU262" s="239" t="s">
        <v>147</v>
      </c>
      <c r="AV262" s="13" t="s">
        <v>81</v>
      </c>
      <c r="AW262" s="13" t="s">
        <v>30</v>
      </c>
      <c r="AX262" s="13" t="s">
        <v>73</v>
      </c>
      <c r="AY262" s="239" t="s">
        <v>138</v>
      </c>
    </row>
    <row r="263" s="14" customFormat="1">
      <c r="A263" s="14"/>
      <c r="B263" s="240"/>
      <c r="C263" s="241"/>
      <c r="D263" s="231" t="s">
        <v>149</v>
      </c>
      <c r="E263" s="242" t="s">
        <v>1</v>
      </c>
      <c r="F263" s="243" t="s">
        <v>213</v>
      </c>
      <c r="G263" s="241"/>
      <c r="H263" s="244">
        <v>0.080000000000000002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149</v>
      </c>
      <c r="AU263" s="250" t="s">
        <v>147</v>
      </c>
      <c r="AV263" s="14" t="s">
        <v>147</v>
      </c>
      <c r="AW263" s="14" t="s">
        <v>30</v>
      </c>
      <c r="AX263" s="14" t="s">
        <v>73</v>
      </c>
      <c r="AY263" s="250" t="s">
        <v>138</v>
      </c>
    </row>
    <row r="264" s="15" customFormat="1">
      <c r="A264" s="15"/>
      <c r="B264" s="262"/>
      <c r="C264" s="263"/>
      <c r="D264" s="231" t="s">
        <v>149</v>
      </c>
      <c r="E264" s="264" t="s">
        <v>1</v>
      </c>
      <c r="F264" s="265" t="s">
        <v>165</v>
      </c>
      <c r="G264" s="263"/>
      <c r="H264" s="266">
        <v>24.471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149</v>
      </c>
      <c r="AU264" s="272" t="s">
        <v>147</v>
      </c>
      <c r="AV264" s="15" t="s">
        <v>146</v>
      </c>
      <c r="AW264" s="15" t="s">
        <v>30</v>
      </c>
      <c r="AX264" s="15" t="s">
        <v>81</v>
      </c>
      <c r="AY264" s="272" t="s">
        <v>138</v>
      </c>
    </row>
    <row r="265" s="2" customFormat="1" ht="24.15" customHeight="1">
      <c r="A265" s="38"/>
      <c r="B265" s="39"/>
      <c r="C265" s="215" t="s">
        <v>8</v>
      </c>
      <c r="D265" s="215" t="s">
        <v>142</v>
      </c>
      <c r="E265" s="216" t="s">
        <v>252</v>
      </c>
      <c r="F265" s="217" t="s">
        <v>253</v>
      </c>
      <c r="G265" s="218" t="s">
        <v>161</v>
      </c>
      <c r="H265" s="219">
        <v>19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39</v>
      </c>
      <c r="O265" s="91"/>
      <c r="P265" s="225">
        <f>O265*H265</f>
        <v>0</v>
      </c>
      <c r="Q265" s="225">
        <v>0.0035000000000000001</v>
      </c>
      <c r="R265" s="225">
        <f>Q265*H265</f>
        <v>0.066500000000000004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146</v>
      </c>
      <c r="AT265" s="227" t="s">
        <v>142</v>
      </c>
      <c r="AU265" s="227" t="s">
        <v>147</v>
      </c>
      <c r="AY265" s="17" t="s">
        <v>138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147</v>
      </c>
      <c r="BK265" s="228">
        <f>ROUND(I265*H265,2)</f>
        <v>0</v>
      </c>
      <c r="BL265" s="17" t="s">
        <v>146</v>
      </c>
      <c r="BM265" s="227" t="s">
        <v>254</v>
      </c>
    </row>
    <row r="266" s="13" customFormat="1">
      <c r="A266" s="13"/>
      <c r="B266" s="229"/>
      <c r="C266" s="230"/>
      <c r="D266" s="231" t="s">
        <v>149</v>
      </c>
      <c r="E266" s="232" t="s">
        <v>1</v>
      </c>
      <c r="F266" s="233" t="s">
        <v>255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149</v>
      </c>
      <c r="AU266" s="239" t="s">
        <v>147</v>
      </c>
      <c r="AV266" s="13" t="s">
        <v>81</v>
      </c>
      <c r="AW266" s="13" t="s">
        <v>30</v>
      </c>
      <c r="AX266" s="13" t="s">
        <v>73</v>
      </c>
      <c r="AY266" s="239" t="s">
        <v>138</v>
      </c>
    </row>
    <row r="267" s="14" customFormat="1">
      <c r="A267" s="14"/>
      <c r="B267" s="240"/>
      <c r="C267" s="241"/>
      <c r="D267" s="231" t="s">
        <v>149</v>
      </c>
      <c r="E267" s="242" t="s">
        <v>1</v>
      </c>
      <c r="F267" s="243" t="s">
        <v>81</v>
      </c>
      <c r="G267" s="241"/>
      <c r="H267" s="244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149</v>
      </c>
      <c r="AU267" s="250" t="s">
        <v>147</v>
      </c>
      <c r="AV267" s="14" t="s">
        <v>147</v>
      </c>
      <c r="AW267" s="14" t="s">
        <v>30</v>
      </c>
      <c r="AX267" s="14" t="s">
        <v>73</v>
      </c>
      <c r="AY267" s="250" t="s">
        <v>138</v>
      </c>
    </row>
    <row r="268" s="13" customFormat="1">
      <c r="A268" s="13"/>
      <c r="B268" s="229"/>
      <c r="C268" s="230"/>
      <c r="D268" s="231" t="s">
        <v>149</v>
      </c>
      <c r="E268" s="232" t="s">
        <v>1</v>
      </c>
      <c r="F268" s="233" t="s">
        <v>256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149</v>
      </c>
      <c r="AU268" s="239" t="s">
        <v>147</v>
      </c>
      <c r="AV268" s="13" t="s">
        <v>81</v>
      </c>
      <c r="AW268" s="13" t="s">
        <v>30</v>
      </c>
      <c r="AX268" s="13" t="s">
        <v>73</v>
      </c>
      <c r="AY268" s="239" t="s">
        <v>138</v>
      </c>
    </row>
    <row r="269" s="14" customFormat="1">
      <c r="A269" s="14"/>
      <c r="B269" s="240"/>
      <c r="C269" s="241"/>
      <c r="D269" s="231" t="s">
        <v>149</v>
      </c>
      <c r="E269" s="242" t="s">
        <v>1</v>
      </c>
      <c r="F269" s="243" t="s">
        <v>81</v>
      </c>
      <c r="G269" s="241"/>
      <c r="H269" s="244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149</v>
      </c>
      <c r="AU269" s="250" t="s">
        <v>147</v>
      </c>
      <c r="AV269" s="14" t="s">
        <v>147</v>
      </c>
      <c r="AW269" s="14" t="s">
        <v>30</v>
      </c>
      <c r="AX269" s="14" t="s">
        <v>73</v>
      </c>
      <c r="AY269" s="250" t="s">
        <v>138</v>
      </c>
    </row>
    <row r="270" s="13" customFormat="1">
      <c r="A270" s="13"/>
      <c r="B270" s="229"/>
      <c r="C270" s="230"/>
      <c r="D270" s="231" t="s">
        <v>149</v>
      </c>
      <c r="E270" s="232" t="s">
        <v>1</v>
      </c>
      <c r="F270" s="233" t="s">
        <v>257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149</v>
      </c>
      <c r="AU270" s="239" t="s">
        <v>147</v>
      </c>
      <c r="AV270" s="13" t="s">
        <v>81</v>
      </c>
      <c r="AW270" s="13" t="s">
        <v>30</v>
      </c>
      <c r="AX270" s="13" t="s">
        <v>73</v>
      </c>
      <c r="AY270" s="239" t="s">
        <v>138</v>
      </c>
    </row>
    <row r="271" s="14" customFormat="1">
      <c r="A271" s="14"/>
      <c r="B271" s="240"/>
      <c r="C271" s="241"/>
      <c r="D271" s="231" t="s">
        <v>149</v>
      </c>
      <c r="E271" s="242" t="s">
        <v>1</v>
      </c>
      <c r="F271" s="243" t="s">
        <v>81</v>
      </c>
      <c r="G271" s="241"/>
      <c r="H271" s="244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149</v>
      </c>
      <c r="AU271" s="250" t="s">
        <v>147</v>
      </c>
      <c r="AV271" s="14" t="s">
        <v>147</v>
      </c>
      <c r="AW271" s="14" t="s">
        <v>30</v>
      </c>
      <c r="AX271" s="14" t="s">
        <v>73</v>
      </c>
      <c r="AY271" s="250" t="s">
        <v>138</v>
      </c>
    </row>
    <row r="272" s="13" customFormat="1">
      <c r="A272" s="13"/>
      <c r="B272" s="229"/>
      <c r="C272" s="230"/>
      <c r="D272" s="231" t="s">
        <v>149</v>
      </c>
      <c r="E272" s="232" t="s">
        <v>1</v>
      </c>
      <c r="F272" s="233" t="s">
        <v>258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149</v>
      </c>
      <c r="AU272" s="239" t="s">
        <v>147</v>
      </c>
      <c r="AV272" s="13" t="s">
        <v>81</v>
      </c>
      <c r="AW272" s="13" t="s">
        <v>30</v>
      </c>
      <c r="AX272" s="13" t="s">
        <v>73</v>
      </c>
      <c r="AY272" s="239" t="s">
        <v>138</v>
      </c>
    </row>
    <row r="273" s="14" customFormat="1">
      <c r="A273" s="14"/>
      <c r="B273" s="240"/>
      <c r="C273" s="241"/>
      <c r="D273" s="231" t="s">
        <v>149</v>
      </c>
      <c r="E273" s="242" t="s">
        <v>1</v>
      </c>
      <c r="F273" s="243" t="s">
        <v>259</v>
      </c>
      <c r="G273" s="241"/>
      <c r="H273" s="244">
        <v>16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149</v>
      </c>
      <c r="AU273" s="250" t="s">
        <v>147</v>
      </c>
      <c r="AV273" s="14" t="s">
        <v>147</v>
      </c>
      <c r="AW273" s="14" t="s">
        <v>30</v>
      </c>
      <c r="AX273" s="14" t="s">
        <v>73</v>
      </c>
      <c r="AY273" s="250" t="s">
        <v>138</v>
      </c>
    </row>
    <row r="274" s="15" customFormat="1">
      <c r="A274" s="15"/>
      <c r="B274" s="262"/>
      <c r="C274" s="263"/>
      <c r="D274" s="231" t="s">
        <v>149</v>
      </c>
      <c r="E274" s="264" t="s">
        <v>1</v>
      </c>
      <c r="F274" s="265" t="s">
        <v>165</v>
      </c>
      <c r="G274" s="263"/>
      <c r="H274" s="266">
        <v>19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2" t="s">
        <v>149</v>
      </c>
      <c r="AU274" s="272" t="s">
        <v>147</v>
      </c>
      <c r="AV274" s="15" t="s">
        <v>146</v>
      </c>
      <c r="AW274" s="15" t="s">
        <v>30</v>
      </c>
      <c r="AX274" s="15" t="s">
        <v>81</v>
      </c>
      <c r="AY274" s="272" t="s">
        <v>138</v>
      </c>
    </row>
    <row r="275" s="2" customFormat="1" ht="14.4" customHeight="1">
      <c r="A275" s="38"/>
      <c r="B275" s="39"/>
      <c r="C275" s="215" t="s">
        <v>260</v>
      </c>
      <c r="D275" s="215" t="s">
        <v>142</v>
      </c>
      <c r="E275" s="216" t="s">
        <v>261</v>
      </c>
      <c r="F275" s="217" t="s">
        <v>262</v>
      </c>
      <c r="G275" s="218" t="s">
        <v>161</v>
      </c>
      <c r="H275" s="219">
        <v>6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39</v>
      </c>
      <c r="O275" s="91"/>
      <c r="P275" s="225">
        <f>O275*H275</f>
        <v>0</v>
      </c>
      <c r="Q275" s="225">
        <v>0.04684</v>
      </c>
      <c r="R275" s="225">
        <f>Q275*H275</f>
        <v>0.28104000000000001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146</v>
      </c>
      <c r="AT275" s="227" t="s">
        <v>142</v>
      </c>
      <c r="AU275" s="227" t="s">
        <v>147</v>
      </c>
      <c r="AY275" s="17" t="s">
        <v>138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147</v>
      </c>
      <c r="BK275" s="228">
        <f>ROUND(I275*H275,2)</f>
        <v>0</v>
      </c>
      <c r="BL275" s="17" t="s">
        <v>146</v>
      </c>
      <c r="BM275" s="227" t="s">
        <v>263</v>
      </c>
    </row>
    <row r="276" s="13" customFormat="1">
      <c r="A276" s="13"/>
      <c r="B276" s="229"/>
      <c r="C276" s="230"/>
      <c r="D276" s="231" t="s">
        <v>149</v>
      </c>
      <c r="E276" s="232" t="s">
        <v>1</v>
      </c>
      <c r="F276" s="233" t="s">
        <v>183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149</v>
      </c>
      <c r="AU276" s="239" t="s">
        <v>147</v>
      </c>
      <c r="AV276" s="13" t="s">
        <v>81</v>
      </c>
      <c r="AW276" s="13" t="s">
        <v>30</v>
      </c>
      <c r="AX276" s="13" t="s">
        <v>73</v>
      </c>
      <c r="AY276" s="239" t="s">
        <v>138</v>
      </c>
    </row>
    <row r="277" s="14" customFormat="1">
      <c r="A277" s="14"/>
      <c r="B277" s="240"/>
      <c r="C277" s="241"/>
      <c r="D277" s="231" t="s">
        <v>149</v>
      </c>
      <c r="E277" s="242" t="s">
        <v>1</v>
      </c>
      <c r="F277" s="243" t="s">
        <v>73</v>
      </c>
      <c r="G277" s="241"/>
      <c r="H277" s="244">
        <v>0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149</v>
      </c>
      <c r="AU277" s="250" t="s">
        <v>147</v>
      </c>
      <c r="AV277" s="14" t="s">
        <v>147</v>
      </c>
      <c r="AW277" s="14" t="s">
        <v>30</v>
      </c>
      <c r="AX277" s="14" t="s">
        <v>73</v>
      </c>
      <c r="AY277" s="250" t="s">
        <v>138</v>
      </c>
    </row>
    <row r="278" s="13" customFormat="1">
      <c r="A278" s="13"/>
      <c r="B278" s="229"/>
      <c r="C278" s="230"/>
      <c r="D278" s="231" t="s">
        <v>149</v>
      </c>
      <c r="E278" s="232" t="s">
        <v>1</v>
      </c>
      <c r="F278" s="233" t="s">
        <v>185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149</v>
      </c>
      <c r="AU278" s="239" t="s">
        <v>147</v>
      </c>
      <c r="AV278" s="13" t="s">
        <v>81</v>
      </c>
      <c r="AW278" s="13" t="s">
        <v>30</v>
      </c>
      <c r="AX278" s="13" t="s">
        <v>73</v>
      </c>
      <c r="AY278" s="239" t="s">
        <v>138</v>
      </c>
    </row>
    <row r="279" s="14" customFormat="1">
      <c r="A279" s="14"/>
      <c r="B279" s="240"/>
      <c r="C279" s="241"/>
      <c r="D279" s="231" t="s">
        <v>149</v>
      </c>
      <c r="E279" s="242" t="s">
        <v>1</v>
      </c>
      <c r="F279" s="243" t="s">
        <v>81</v>
      </c>
      <c r="G279" s="241"/>
      <c r="H279" s="244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149</v>
      </c>
      <c r="AU279" s="250" t="s">
        <v>147</v>
      </c>
      <c r="AV279" s="14" t="s">
        <v>147</v>
      </c>
      <c r="AW279" s="14" t="s">
        <v>30</v>
      </c>
      <c r="AX279" s="14" t="s">
        <v>73</v>
      </c>
      <c r="AY279" s="250" t="s">
        <v>138</v>
      </c>
    </row>
    <row r="280" s="13" customFormat="1">
      <c r="A280" s="13"/>
      <c r="B280" s="229"/>
      <c r="C280" s="230"/>
      <c r="D280" s="231" t="s">
        <v>149</v>
      </c>
      <c r="E280" s="232" t="s">
        <v>1</v>
      </c>
      <c r="F280" s="233" t="s">
        <v>187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149</v>
      </c>
      <c r="AU280" s="239" t="s">
        <v>147</v>
      </c>
      <c r="AV280" s="13" t="s">
        <v>81</v>
      </c>
      <c r="AW280" s="13" t="s">
        <v>30</v>
      </c>
      <c r="AX280" s="13" t="s">
        <v>73</v>
      </c>
      <c r="AY280" s="239" t="s">
        <v>138</v>
      </c>
    </row>
    <row r="281" s="14" customFormat="1">
      <c r="A281" s="14"/>
      <c r="B281" s="240"/>
      <c r="C281" s="241"/>
      <c r="D281" s="231" t="s">
        <v>149</v>
      </c>
      <c r="E281" s="242" t="s">
        <v>1</v>
      </c>
      <c r="F281" s="243" t="s">
        <v>81</v>
      </c>
      <c r="G281" s="241"/>
      <c r="H281" s="244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149</v>
      </c>
      <c r="AU281" s="250" t="s">
        <v>147</v>
      </c>
      <c r="AV281" s="14" t="s">
        <v>147</v>
      </c>
      <c r="AW281" s="14" t="s">
        <v>30</v>
      </c>
      <c r="AX281" s="14" t="s">
        <v>73</v>
      </c>
      <c r="AY281" s="250" t="s">
        <v>138</v>
      </c>
    </row>
    <row r="282" s="13" customFormat="1">
      <c r="A282" s="13"/>
      <c r="B282" s="229"/>
      <c r="C282" s="230"/>
      <c r="D282" s="231" t="s">
        <v>149</v>
      </c>
      <c r="E282" s="232" t="s">
        <v>1</v>
      </c>
      <c r="F282" s="233" t="s">
        <v>189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149</v>
      </c>
      <c r="AU282" s="239" t="s">
        <v>147</v>
      </c>
      <c r="AV282" s="13" t="s">
        <v>81</v>
      </c>
      <c r="AW282" s="13" t="s">
        <v>30</v>
      </c>
      <c r="AX282" s="13" t="s">
        <v>73</v>
      </c>
      <c r="AY282" s="239" t="s">
        <v>138</v>
      </c>
    </row>
    <row r="283" s="14" customFormat="1">
      <c r="A283" s="14"/>
      <c r="B283" s="240"/>
      <c r="C283" s="241"/>
      <c r="D283" s="231" t="s">
        <v>149</v>
      </c>
      <c r="E283" s="242" t="s">
        <v>1</v>
      </c>
      <c r="F283" s="243" t="s">
        <v>81</v>
      </c>
      <c r="G283" s="241"/>
      <c r="H283" s="244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149</v>
      </c>
      <c r="AU283" s="250" t="s">
        <v>147</v>
      </c>
      <c r="AV283" s="14" t="s">
        <v>147</v>
      </c>
      <c r="AW283" s="14" t="s">
        <v>30</v>
      </c>
      <c r="AX283" s="14" t="s">
        <v>73</v>
      </c>
      <c r="AY283" s="250" t="s">
        <v>138</v>
      </c>
    </row>
    <row r="284" s="13" customFormat="1">
      <c r="A284" s="13"/>
      <c r="B284" s="229"/>
      <c r="C284" s="230"/>
      <c r="D284" s="231" t="s">
        <v>149</v>
      </c>
      <c r="E284" s="232" t="s">
        <v>1</v>
      </c>
      <c r="F284" s="233" t="s">
        <v>191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149</v>
      </c>
      <c r="AU284" s="239" t="s">
        <v>147</v>
      </c>
      <c r="AV284" s="13" t="s">
        <v>81</v>
      </c>
      <c r="AW284" s="13" t="s">
        <v>30</v>
      </c>
      <c r="AX284" s="13" t="s">
        <v>73</v>
      </c>
      <c r="AY284" s="239" t="s">
        <v>138</v>
      </c>
    </row>
    <row r="285" s="14" customFormat="1">
      <c r="A285" s="14"/>
      <c r="B285" s="240"/>
      <c r="C285" s="241"/>
      <c r="D285" s="231" t="s">
        <v>149</v>
      </c>
      <c r="E285" s="242" t="s">
        <v>1</v>
      </c>
      <c r="F285" s="243" t="s">
        <v>147</v>
      </c>
      <c r="G285" s="241"/>
      <c r="H285" s="244">
        <v>2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149</v>
      </c>
      <c r="AU285" s="250" t="s">
        <v>147</v>
      </c>
      <c r="AV285" s="14" t="s">
        <v>147</v>
      </c>
      <c r="AW285" s="14" t="s">
        <v>30</v>
      </c>
      <c r="AX285" s="14" t="s">
        <v>73</v>
      </c>
      <c r="AY285" s="250" t="s">
        <v>138</v>
      </c>
    </row>
    <row r="286" s="13" customFormat="1">
      <c r="A286" s="13"/>
      <c r="B286" s="229"/>
      <c r="C286" s="230"/>
      <c r="D286" s="231" t="s">
        <v>149</v>
      </c>
      <c r="E286" s="232" t="s">
        <v>1</v>
      </c>
      <c r="F286" s="233" t="s">
        <v>193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149</v>
      </c>
      <c r="AU286" s="239" t="s">
        <v>147</v>
      </c>
      <c r="AV286" s="13" t="s">
        <v>81</v>
      </c>
      <c r="AW286" s="13" t="s">
        <v>30</v>
      </c>
      <c r="AX286" s="13" t="s">
        <v>73</v>
      </c>
      <c r="AY286" s="239" t="s">
        <v>138</v>
      </c>
    </row>
    <row r="287" s="14" customFormat="1">
      <c r="A287" s="14"/>
      <c r="B287" s="240"/>
      <c r="C287" s="241"/>
      <c r="D287" s="231" t="s">
        <v>149</v>
      </c>
      <c r="E287" s="242" t="s">
        <v>1</v>
      </c>
      <c r="F287" s="243" t="s">
        <v>81</v>
      </c>
      <c r="G287" s="241"/>
      <c r="H287" s="244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149</v>
      </c>
      <c r="AU287" s="250" t="s">
        <v>147</v>
      </c>
      <c r="AV287" s="14" t="s">
        <v>147</v>
      </c>
      <c r="AW287" s="14" t="s">
        <v>30</v>
      </c>
      <c r="AX287" s="14" t="s">
        <v>73</v>
      </c>
      <c r="AY287" s="250" t="s">
        <v>138</v>
      </c>
    </row>
    <row r="288" s="15" customFormat="1">
      <c r="A288" s="15"/>
      <c r="B288" s="262"/>
      <c r="C288" s="263"/>
      <c r="D288" s="231" t="s">
        <v>149</v>
      </c>
      <c r="E288" s="264" t="s">
        <v>1</v>
      </c>
      <c r="F288" s="265" t="s">
        <v>165</v>
      </c>
      <c r="G288" s="263"/>
      <c r="H288" s="266">
        <v>6</v>
      </c>
      <c r="I288" s="267"/>
      <c r="J288" s="263"/>
      <c r="K288" s="263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149</v>
      </c>
      <c r="AU288" s="272" t="s">
        <v>147</v>
      </c>
      <c r="AV288" s="15" t="s">
        <v>146</v>
      </c>
      <c r="AW288" s="15" t="s">
        <v>30</v>
      </c>
      <c r="AX288" s="15" t="s">
        <v>81</v>
      </c>
      <c r="AY288" s="272" t="s">
        <v>138</v>
      </c>
    </row>
    <row r="289" s="2" customFormat="1" ht="24.15" customHeight="1">
      <c r="A289" s="38"/>
      <c r="B289" s="39"/>
      <c r="C289" s="251" t="s">
        <v>264</v>
      </c>
      <c r="D289" s="251" t="s">
        <v>153</v>
      </c>
      <c r="E289" s="252" t="s">
        <v>265</v>
      </c>
      <c r="F289" s="253" t="s">
        <v>266</v>
      </c>
      <c r="G289" s="254" t="s">
        <v>161</v>
      </c>
      <c r="H289" s="255">
        <v>2</v>
      </c>
      <c r="I289" s="256"/>
      <c r="J289" s="257">
        <f>ROUND(I289*H289,2)</f>
        <v>0</v>
      </c>
      <c r="K289" s="258"/>
      <c r="L289" s="259"/>
      <c r="M289" s="260" t="s">
        <v>1</v>
      </c>
      <c r="N289" s="261" t="s">
        <v>39</v>
      </c>
      <c r="O289" s="91"/>
      <c r="P289" s="225">
        <f>O289*H289</f>
        <v>0</v>
      </c>
      <c r="Q289" s="225">
        <v>0.014890000000000001</v>
      </c>
      <c r="R289" s="225">
        <f>Q289*H289</f>
        <v>0.029780000000000001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156</v>
      </c>
      <c r="AT289" s="227" t="s">
        <v>153</v>
      </c>
      <c r="AU289" s="227" t="s">
        <v>147</v>
      </c>
      <c r="AY289" s="17" t="s">
        <v>138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147</v>
      </c>
      <c r="BK289" s="228">
        <f>ROUND(I289*H289,2)</f>
        <v>0</v>
      </c>
      <c r="BL289" s="17" t="s">
        <v>146</v>
      </c>
      <c r="BM289" s="227" t="s">
        <v>267</v>
      </c>
    </row>
    <row r="290" s="13" customFormat="1">
      <c r="A290" s="13"/>
      <c r="B290" s="229"/>
      <c r="C290" s="230"/>
      <c r="D290" s="231" t="s">
        <v>149</v>
      </c>
      <c r="E290" s="232" t="s">
        <v>1</v>
      </c>
      <c r="F290" s="233" t="s">
        <v>185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149</v>
      </c>
      <c r="AU290" s="239" t="s">
        <v>147</v>
      </c>
      <c r="AV290" s="13" t="s">
        <v>81</v>
      </c>
      <c r="AW290" s="13" t="s">
        <v>30</v>
      </c>
      <c r="AX290" s="13" t="s">
        <v>73</v>
      </c>
      <c r="AY290" s="239" t="s">
        <v>138</v>
      </c>
    </row>
    <row r="291" s="14" customFormat="1">
      <c r="A291" s="14"/>
      <c r="B291" s="240"/>
      <c r="C291" s="241"/>
      <c r="D291" s="231" t="s">
        <v>149</v>
      </c>
      <c r="E291" s="242" t="s">
        <v>1</v>
      </c>
      <c r="F291" s="243" t="s">
        <v>81</v>
      </c>
      <c r="G291" s="241"/>
      <c r="H291" s="244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149</v>
      </c>
      <c r="AU291" s="250" t="s">
        <v>147</v>
      </c>
      <c r="AV291" s="14" t="s">
        <v>147</v>
      </c>
      <c r="AW291" s="14" t="s">
        <v>30</v>
      </c>
      <c r="AX291" s="14" t="s">
        <v>73</v>
      </c>
      <c r="AY291" s="250" t="s">
        <v>138</v>
      </c>
    </row>
    <row r="292" s="13" customFormat="1">
      <c r="A292" s="13"/>
      <c r="B292" s="229"/>
      <c r="C292" s="230"/>
      <c r="D292" s="231" t="s">
        <v>149</v>
      </c>
      <c r="E292" s="232" t="s">
        <v>1</v>
      </c>
      <c r="F292" s="233" t="s">
        <v>187</v>
      </c>
      <c r="G292" s="230"/>
      <c r="H292" s="232" t="s">
        <v>1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9" t="s">
        <v>149</v>
      </c>
      <c r="AU292" s="239" t="s">
        <v>147</v>
      </c>
      <c r="AV292" s="13" t="s">
        <v>81</v>
      </c>
      <c r="AW292" s="13" t="s">
        <v>30</v>
      </c>
      <c r="AX292" s="13" t="s">
        <v>73</v>
      </c>
      <c r="AY292" s="239" t="s">
        <v>138</v>
      </c>
    </row>
    <row r="293" s="14" customFormat="1">
      <c r="A293" s="14"/>
      <c r="B293" s="240"/>
      <c r="C293" s="241"/>
      <c r="D293" s="231" t="s">
        <v>149</v>
      </c>
      <c r="E293" s="242" t="s">
        <v>1</v>
      </c>
      <c r="F293" s="243" t="s">
        <v>81</v>
      </c>
      <c r="G293" s="241"/>
      <c r="H293" s="244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0" t="s">
        <v>149</v>
      </c>
      <c r="AU293" s="250" t="s">
        <v>147</v>
      </c>
      <c r="AV293" s="14" t="s">
        <v>147</v>
      </c>
      <c r="AW293" s="14" t="s">
        <v>30</v>
      </c>
      <c r="AX293" s="14" t="s">
        <v>73</v>
      </c>
      <c r="AY293" s="250" t="s">
        <v>138</v>
      </c>
    </row>
    <row r="294" s="15" customFormat="1">
      <c r="A294" s="15"/>
      <c r="B294" s="262"/>
      <c r="C294" s="263"/>
      <c r="D294" s="231" t="s">
        <v>149</v>
      </c>
      <c r="E294" s="264" t="s">
        <v>1</v>
      </c>
      <c r="F294" s="265" t="s">
        <v>165</v>
      </c>
      <c r="G294" s="263"/>
      <c r="H294" s="266">
        <v>2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2" t="s">
        <v>149</v>
      </c>
      <c r="AU294" s="272" t="s">
        <v>147</v>
      </c>
      <c r="AV294" s="15" t="s">
        <v>146</v>
      </c>
      <c r="AW294" s="15" t="s">
        <v>30</v>
      </c>
      <c r="AX294" s="15" t="s">
        <v>81</v>
      </c>
      <c r="AY294" s="272" t="s">
        <v>138</v>
      </c>
    </row>
    <row r="295" s="2" customFormat="1" ht="24.15" customHeight="1">
      <c r="A295" s="38"/>
      <c r="B295" s="39"/>
      <c r="C295" s="251" t="s">
        <v>7</v>
      </c>
      <c r="D295" s="251" t="s">
        <v>153</v>
      </c>
      <c r="E295" s="252" t="s">
        <v>268</v>
      </c>
      <c r="F295" s="253" t="s">
        <v>269</v>
      </c>
      <c r="G295" s="254" t="s">
        <v>161</v>
      </c>
      <c r="H295" s="255">
        <v>4</v>
      </c>
      <c r="I295" s="256"/>
      <c r="J295" s="257">
        <f>ROUND(I295*H295,2)</f>
        <v>0</v>
      </c>
      <c r="K295" s="258"/>
      <c r="L295" s="259"/>
      <c r="M295" s="260" t="s">
        <v>1</v>
      </c>
      <c r="N295" s="261" t="s">
        <v>39</v>
      </c>
      <c r="O295" s="91"/>
      <c r="P295" s="225">
        <f>O295*H295</f>
        <v>0</v>
      </c>
      <c r="Q295" s="225">
        <v>0.01521</v>
      </c>
      <c r="R295" s="225">
        <f>Q295*H295</f>
        <v>0.060839999999999998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156</v>
      </c>
      <c r="AT295" s="227" t="s">
        <v>153</v>
      </c>
      <c r="AU295" s="227" t="s">
        <v>147</v>
      </c>
      <c r="AY295" s="17" t="s">
        <v>138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147</v>
      </c>
      <c r="BK295" s="228">
        <f>ROUND(I295*H295,2)</f>
        <v>0</v>
      </c>
      <c r="BL295" s="17" t="s">
        <v>146</v>
      </c>
      <c r="BM295" s="227" t="s">
        <v>270</v>
      </c>
    </row>
    <row r="296" s="13" customFormat="1">
      <c r="A296" s="13"/>
      <c r="B296" s="229"/>
      <c r="C296" s="230"/>
      <c r="D296" s="231" t="s">
        <v>149</v>
      </c>
      <c r="E296" s="232" t="s">
        <v>1</v>
      </c>
      <c r="F296" s="233" t="s">
        <v>183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149</v>
      </c>
      <c r="AU296" s="239" t="s">
        <v>147</v>
      </c>
      <c r="AV296" s="13" t="s">
        <v>81</v>
      </c>
      <c r="AW296" s="13" t="s">
        <v>30</v>
      </c>
      <c r="AX296" s="13" t="s">
        <v>73</v>
      </c>
      <c r="AY296" s="239" t="s">
        <v>138</v>
      </c>
    </row>
    <row r="297" s="14" customFormat="1">
      <c r="A297" s="14"/>
      <c r="B297" s="240"/>
      <c r="C297" s="241"/>
      <c r="D297" s="231" t="s">
        <v>149</v>
      </c>
      <c r="E297" s="242" t="s">
        <v>1</v>
      </c>
      <c r="F297" s="243" t="s">
        <v>73</v>
      </c>
      <c r="G297" s="241"/>
      <c r="H297" s="244">
        <v>0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149</v>
      </c>
      <c r="AU297" s="250" t="s">
        <v>147</v>
      </c>
      <c r="AV297" s="14" t="s">
        <v>147</v>
      </c>
      <c r="AW297" s="14" t="s">
        <v>30</v>
      </c>
      <c r="AX297" s="14" t="s">
        <v>73</v>
      </c>
      <c r="AY297" s="250" t="s">
        <v>138</v>
      </c>
    </row>
    <row r="298" s="13" customFormat="1">
      <c r="A298" s="13"/>
      <c r="B298" s="229"/>
      <c r="C298" s="230"/>
      <c r="D298" s="231" t="s">
        <v>149</v>
      </c>
      <c r="E298" s="232" t="s">
        <v>1</v>
      </c>
      <c r="F298" s="233" t="s">
        <v>189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149</v>
      </c>
      <c r="AU298" s="239" t="s">
        <v>147</v>
      </c>
      <c r="AV298" s="13" t="s">
        <v>81</v>
      </c>
      <c r="AW298" s="13" t="s">
        <v>30</v>
      </c>
      <c r="AX298" s="13" t="s">
        <v>73</v>
      </c>
      <c r="AY298" s="239" t="s">
        <v>138</v>
      </c>
    </row>
    <row r="299" s="14" customFormat="1">
      <c r="A299" s="14"/>
      <c r="B299" s="240"/>
      <c r="C299" s="241"/>
      <c r="D299" s="231" t="s">
        <v>149</v>
      </c>
      <c r="E299" s="242" t="s">
        <v>1</v>
      </c>
      <c r="F299" s="243" t="s">
        <v>81</v>
      </c>
      <c r="G299" s="241"/>
      <c r="H299" s="244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149</v>
      </c>
      <c r="AU299" s="250" t="s">
        <v>147</v>
      </c>
      <c r="AV299" s="14" t="s">
        <v>147</v>
      </c>
      <c r="AW299" s="14" t="s">
        <v>30</v>
      </c>
      <c r="AX299" s="14" t="s">
        <v>73</v>
      </c>
      <c r="AY299" s="250" t="s">
        <v>138</v>
      </c>
    </row>
    <row r="300" s="13" customFormat="1">
      <c r="A300" s="13"/>
      <c r="B300" s="229"/>
      <c r="C300" s="230"/>
      <c r="D300" s="231" t="s">
        <v>149</v>
      </c>
      <c r="E300" s="232" t="s">
        <v>1</v>
      </c>
      <c r="F300" s="233" t="s">
        <v>191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149</v>
      </c>
      <c r="AU300" s="239" t="s">
        <v>147</v>
      </c>
      <c r="AV300" s="13" t="s">
        <v>81</v>
      </c>
      <c r="AW300" s="13" t="s">
        <v>30</v>
      </c>
      <c r="AX300" s="13" t="s">
        <v>73</v>
      </c>
      <c r="AY300" s="239" t="s">
        <v>138</v>
      </c>
    </row>
    <row r="301" s="14" customFormat="1">
      <c r="A301" s="14"/>
      <c r="B301" s="240"/>
      <c r="C301" s="241"/>
      <c r="D301" s="231" t="s">
        <v>149</v>
      </c>
      <c r="E301" s="242" t="s">
        <v>1</v>
      </c>
      <c r="F301" s="243" t="s">
        <v>147</v>
      </c>
      <c r="G301" s="241"/>
      <c r="H301" s="244">
        <v>2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149</v>
      </c>
      <c r="AU301" s="250" t="s">
        <v>147</v>
      </c>
      <c r="AV301" s="14" t="s">
        <v>147</v>
      </c>
      <c r="AW301" s="14" t="s">
        <v>30</v>
      </c>
      <c r="AX301" s="14" t="s">
        <v>73</v>
      </c>
      <c r="AY301" s="250" t="s">
        <v>138</v>
      </c>
    </row>
    <row r="302" s="13" customFormat="1">
      <c r="A302" s="13"/>
      <c r="B302" s="229"/>
      <c r="C302" s="230"/>
      <c r="D302" s="231" t="s">
        <v>149</v>
      </c>
      <c r="E302" s="232" t="s">
        <v>1</v>
      </c>
      <c r="F302" s="233" t="s">
        <v>193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149</v>
      </c>
      <c r="AU302" s="239" t="s">
        <v>147</v>
      </c>
      <c r="AV302" s="13" t="s">
        <v>81</v>
      </c>
      <c r="AW302" s="13" t="s">
        <v>30</v>
      </c>
      <c r="AX302" s="13" t="s">
        <v>73</v>
      </c>
      <c r="AY302" s="239" t="s">
        <v>138</v>
      </c>
    </row>
    <row r="303" s="14" customFormat="1">
      <c r="A303" s="14"/>
      <c r="B303" s="240"/>
      <c r="C303" s="241"/>
      <c r="D303" s="231" t="s">
        <v>149</v>
      </c>
      <c r="E303" s="242" t="s">
        <v>1</v>
      </c>
      <c r="F303" s="243" t="s">
        <v>81</v>
      </c>
      <c r="G303" s="241"/>
      <c r="H303" s="244">
        <v>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149</v>
      </c>
      <c r="AU303" s="250" t="s">
        <v>147</v>
      </c>
      <c r="AV303" s="14" t="s">
        <v>147</v>
      </c>
      <c r="AW303" s="14" t="s">
        <v>30</v>
      </c>
      <c r="AX303" s="14" t="s">
        <v>73</v>
      </c>
      <c r="AY303" s="250" t="s">
        <v>138</v>
      </c>
    </row>
    <row r="304" s="15" customFormat="1">
      <c r="A304" s="15"/>
      <c r="B304" s="262"/>
      <c r="C304" s="263"/>
      <c r="D304" s="231" t="s">
        <v>149</v>
      </c>
      <c r="E304" s="264" t="s">
        <v>1</v>
      </c>
      <c r="F304" s="265" t="s">
        <v>165</v>
      </c>
      <c r="G304" s="263"/>
      <c r="H304" s="266">
        <v>4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2" t="s">
        <v>149</v>
      </c>
      <c r="AU304" s="272" t="s">
        <v>147</v>
      </c>
      <c r="AV304" s="15" t="s">
        <v>146</v>
      </c>
      <c r="AW304" s="15" t="s">
        <v>30</v>
      </c>
      <c r="AX304" s="15" t="s">
        <v>81</v>
      </c>
      <c r="AY304" s="272" t="s">
        <v>138</v>
      </c>
    </row>
    <row r="305" s="12" customFormat="1" ht="22.8" customHeight="1">
      <c r="A305" s="12"/>
      <c r="B305" s="199"/>
      <c r="C305" s="200"/>
      <c r="D305" s="201" t="s">
        <v>72</v>
      </c>
      <c r="E305" s="213" t="s">
        <v>214</v>
      </c>
      <c r="F305" s="213" t="s">
        <v>271</v>
      </c>
      <c r="G305" s="200"/>
      <c r="H305" s="200"/>
      <c r="I305" s="203"/>
      <c r="J305" s="214">
        <f>BK305</f>
        <v>0</v>
      </c>
      <c r="K305" s="200"/>
      <c r="L305" s="205"/>
      <c r="M305" s="206"/>
      <c r="N305" s="207"/>
      <c r="O305" s="207"/>
      <c r="P305" s="208">
        <f>SUM(P306:P418)</f>
        <v>0</v>
      </c>
      <c r="Q305" s="207"/>
      <c r="R305" s="208">
        <f>SUM(R306:R418)</f>
        <v>0.0094695100000000004</v>
      </c>
      <c r="S305" s="207"/>
      <c r="T305" s="209">
        <f>SUM(T306:T418)</f>
        <v>2.1354759999999997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0" t="s">
        <v>81</v>
      </c>
      <c r="AT305" s="211" t="s">
        <v>72</v>
      </c>
      <c r="AU305" s="211" t="s">
        <v>81</v>
      </c>
      <c r="AY305" s="210" t="s">
        <v>138</v>
      </c>
      <c r="BK305" s="212">
        <f>SUM(BK306:BK418)</f>
        <v>0</v>
      </c>
    </row>
    <row r="306" s="2" customFormat="1" ht="24.15" customHeight="1">
      <c r="A306" s="38"/>
      <c r="B306" s="39"/>
      <c r="C306" s="215" t="s">
        <v>272</v>
      </c>
      <c r="D306" s="215" t="s">
        <v>142</v>
      </c>
      <c r="E306" s="216" t="s">
        <v>273</v>
      </c>
      <c r="F306" s="217" t="s">
        <v>274</v>
      </c>
      <c r="G306" s="218" t="s">
        <v>168</v>
      </c>
      <c r="H306" s="219">
        <v>55.703000000000003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39</v>
      </c>
      <c r="O306" s="91"/>
      <c r="P306" s="225">
        <f>O306*H306</f>
        <v>0</v>
      </c>
      <c r="Q306" s="225">
        <v>0.00012999999999999999</v>
      </c>
      <c r="R306" s="225">
        <f>Q306*H306</f>
        <v>0.0072413899999999995</v>
      </c>
      <c r="S306" s="225">
        <v>0</v>
      </c>
      <c r="T306" s="22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146</v>
      </c>
      <c r="AT306" s="227" t="s">
        <v>142</v>
      </c>
      <c r="AU306" s="227" t="s">
        <v>147</v>
      </c>
      <c r="AY306" s="17" t="s">
        <v>138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147</v>
      </c>
      <c r="BK306" s="228">
        <f>ROUND(I306*H306,2)</f>
        <v>0</v>
      </c>
      <c r="BL306" s="17" t="s">
        <v>146</v>
      </c>
      <c r="BM306" s="227" t="s">
        <v>275</v>
      </c>
    </row>
    <row r="307" s="13" customFormat="1">
      <c r="A307" s="13"/>
      <c r="B307" s="229"/>
      <c r="C307" s="230"/>
      <c r="D307" s="231" t="s">
        <v>149</v>
      </c>
      <c r="E307" s="232" t="s">
        <v>1</v>
      </c>
      <c r="F307" s="233" t="s">
        <v>183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149</v>
      </c>
      <c r="AU307" s="239" t="s">
        <v>147</v>
      </c>
      <c r="AV307" s="13" t="s">
        <v>81</v>
      </c>
      <c r="AW307" s="13" t="s">
        <v>30</v>
      </c>
      <c r="AX307" s="13" t="s">
        <v>73</v>
      </c>
      <c r="AY307" s="239" t="s">
        <v>138</v>
      </c>
    </row>
    <row r="308" s="14" customFormat="1">
      <c r="A308" s="14"/>
      <c r="B308" s="240"/>
      <c r="C308" s="241"/>
      <c r="D308" s="231" t="s">
        <v>149</v>
      </c>
      <c r="E308" s="242" t="s">
        <v>1</v>
      </c>
      <c r="F308" s="243" t="s">
        <v>184</v>
      </c>
      <c r="G308" s="241"/>
      <c r="H308" s="244">
        <v>6.5510000000000002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149</v>
      </c>
      <c r="AU308" s="250" t="s">
        <v>147</v>
      </c>
      <c r="AV308" s="14" t="s">
        <v>147</v>
      </c>
      <c r="AW308" s="14" t="s">
        <v>30</v>
      </c>
      <c r="AX308" s="14" t="s">
        <v>73</v>
      </c>
      <c r="AY308" s="250" t="s">
        <v>138</v>
      </c>
    </row>
    <row r="309" s="13" customFormat="1">
      <c r="A309" s="13"/>
      <c r="B309" s="229"/>
      <c r="C309" s="230"/>
      <c r="D309" s="231" t="s">
        <v>149</v>
      </c>
      <c r="E309" s="232" t="s">
        <v>1</v>
      </c>
      <c r="F309" s="233" t="s">
        <v>185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149</v>
      </c>
      <c r="AU309" s="239" t="s">
        <v>147</v>
      </c>
      <c r="AV309" s="13" t="s">
        <v>81</v>
      </c>
      <c r="AW309" s="13" t="s">
        <v>30</v>
      </c>
      <c r="AX309" s="13" t="s">
        <v>73</v>
      </c>
      <c r="AY309" s="239" t="s">
        <v>138</v>
      </c>
    </row>
    <row r="310" s="14" customFormat="1">
      <c r="A310" s="14"/>
      <c r="B310" s="240"/>
      <c r="C310" s="241"/>
      <c r="D310" s="231" t="s">
        <v>149</v>
      </c>
      <c r="E310" s="242" t="s">
        <v>1</v>
      </c>
      <c r="F310" s="243" t="s">
        <v>186</v>
      </c>
      <c r="G310" s="241"/>
      <c r="H310" s="244">
        <v>1.7070000000000001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149</v>
      </c>
      <c r="AU310" s="250" t="s">
        <v>147</v>
      </c>
      <c r="AV310" s="14" t="s">
        <v>147</v>
      </c>
      <c r="AW310" s="14" t="s">
        <v>30</v>
      </c>
      <c r="AX310" s="14" t="s">
        <v>73</v>
      </c>
      <c r="AY310" s="250" t="s">
        <v>138</v>
      </c>
    </row>
    <row r="311" s="13" customFormat="1">
      <c r="A311" s="13"/>
      <c r="B311" s="229"/>
      <c r="C311" s="230"/>
      <c r="D311" s="231" t="s">
        <v>149</v>
      </c>
      <c r="E311" s="232" t="s">
        <v>1</v>
      </c>
      <c r="F311" s="233" t="s">
        <v>187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149</v>
      </c>
      <c r="AU311" s="239" t="s">
        <v>147</v>
      </c>
      <c r="AV311" s="13" t="s">
        <v>81</v>
      </c>
      <c r="AW311" s="13" t="s">
        <v>30</v>
      </c>
      <c r="AX311" s="13" t="s">
        <v>73</v>
      </c>
      <c r="AY311" s="239" t="s">
        <v>138</v>
      </c>
    </row>
    <row r="312" s="14" customFormat="1">
      <c r="A312" s="14"/>
      <c r="B312" s="240"/>
      <c r="C312" s="241"/>
      <c r="D312" s="231" t="s">
        <v>149</v>
      </c>
      <c r="E312" s="242" t="s">
        <v>1</v>
      </c>
      <c r="F312" s="243" t="s">
        <v>188</v>
      </c>
      <c r="G312" s="241"/>
      <c r="H312" s="244">
        <v>2.944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149</v>
      </c>
      <c r="AU312" s="250" t="s">
        <v>147</v>
      </c>
      <c r="AV312" s="14" t="s">
        <v>147</v>
      </c>
      <c r="AW312" s="14" t="s">
        <v>30</v>
      </c>
      <c r="AX312" s="14" t="s">
        <v>73</v>
      </c>
      <c r="AY312" s="250" t="s">
        <v>138</v>
      </c>
    </row>
    <row r="313" s="13" customFormat="1">
      <c r="A313" s="13"/>
      <c r="B313" s="229"/>
      <c r="C313" s="230"/>
      <c r="D313" s="231" t="s">
        <v>149</v>
      </c>
      <c r="E313" s="232" t="s">
        <v>1</v>
      </c>
      <c r="F313" s="233" t="s">
        <v>189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149</v>
      </c>
      <c r="AU313" s="239" t="s">
        <v>147</v>
      </c>
      <c r="AV313" s="13" t="s">
        <v>81</v>
      </c>
      <c r="AW313" s="13" t="s">
        <v>30</v>
      </c>
      <c r="AX313" s="13" t="s">
        <v>73</v>
      </c>
      <c r="AY313" s="239" t="s">
        <v>138</v>
      </c>
    </row>
    <row r="314" s="14" customFormat="1">
      <c r="A314" s="14"/>
      <c r="B314" s="240"/>
      <c r="C314" s="241"/>
      <c r="D314" s="231" t="s">
        <v>149</v>
      </c>
      <c r="E314" s="242" t="s">
        <v>1</v>
      </c>
      <c r="F314" s="243" t="s">
        <v>276</v>
      </c>
      <c r="G314" s="241"/>
      <c r="H314" s="244">
        <v>13.595000000000001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149</v>
      </c>
      <c r="AU314" s="250" t="s">
        <v>147</v>
      </c>
      <c r="AV314" s="14" t="s">
        <v>147</v>
      </c>
      <c r="AW314" s="14" t="s">
        <v>30</v>
      </c>
      <c r="AX314" s="14" t="s">
        <v>73</v>
      </c>
      <c r="AY314" s="250" t="s">
        <v>138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191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81</v>
      </c>
      <c r="AW315" s="13" t="s">
        <v>30</v>
      </c>
      <c r="AX315" s="13" t="s">
        <v>73</v>
      </c>
      <c r="AY315" s="239" t="s">
        <v>138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277</v>
      </c>
      <c r="G316" s="241"/>
      <c r="H316" s="244">
        <v>17.888000000000002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73</v>
      </c>
      <c r="AY316" s="250" t="s">
        <v>138</v>
      </c>
    </row>
    <row r="317" s="13" customFormat="1">
      <c r="A317" s="13"/>
      <c r="B317" s="229"/>
      <c r="C317" s="230"/>
      <c r="D317" s="231" t="s">
        <v>149</v>
      </c>
      <c r="E317" s="232" t="s">
        <v>1</v>
      </c>
      <c r="F317" s="233" t="s">
        <v>193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149</v>
      </c>
      <c r="AU317" s="239" t="s">
        <v>147</v>
      </c>
      <c r="AV317" s="13" t="s">
        <v>81</v>
      </c>
      <c r="AW317" s="13" t="s">
        <v>30</v>
      </c>
      <c r="AX317" s="13" t="s">
        <v>73</v>
      </c>
      <c r="AY317" s="239" t="s">
        <v>138</v>
      </c>
    </row>
    <row r="318" s="14" customFormat="1">
      <c r="A318" s="14"/>
      <c r="B318" s="240"/>
      <c r="C318" s="241"/>
      <c r="D318" s="231" t="s">
        <v>149</v>
      </c>
      <c r="E318" s="242" t="s">
        <v>1</v>
      </c>
      <c r="F318" s="243" t="s">
        <v>278</v>
      </c>
      <c r="G318" s="241"/>
      <c r="H318" s="244">
        <v>13.018000000000001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149</v>
      </c>
      <c r="AU318" s="250" t="s">
        <v>147</v>
      </c>
      <c r="AV318" s="14" t="s">
        <v>147</v>
      </c>
      <c r="AW318" s="14" t="s">
        <v>30</v>
      </c>
      <c r="AX318" s="14" t="s">
        <v>73</v>
      </c>
      <c r="AY318" s="250" t="s">
        <v>138</v>
      </c>
    </row>
    <row r="319" s="15" customFormat="1">
      <c r="A319" s="15"/>
      <c r="B319" s="262"/>
      <c r="C319" s="263"/>
      <c r="D319" s="231" t="s">
        <v>149</v>
      </c>
      <c r="E319" s="264" t="s">
        <v>1</v>
      </c>
      <c r="F319" s="265" t="s">
        <v>165</v>
      </c>
      <c r="G319" s="263"/>
      <c r="H319" s="266">
        <v>55.703000000000003</v>
      </c>
      <c r="I319" s="267"/>
      <c r="J319" s="263"/>
      <c r="K319" s="263"/>
      <c r="L319" s="268"/>
      <c r="M319" s="269"/>
      <c r="N319" s="270"/>
      <c r="O319" s="270"/>
      <c r="P319" s="270"/>
      <c r="Q319" s="270"/>
      <c r="R319" s="270"/>
      <c r="S319" s="270"/>
      <c r="T319" s="27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2" t="s">
        <v>149</v>
      </c>
      <c r="AU319" s="272" t="s">
        <v>147</v>
      </c>
      <c r="AV319" s="15" t="s">
        <v>146</v>
      </c>
      <c r="AW319" s="15" t="s">
        <v>30</v>
      </c>
      <c r="AX319" s="15" t="s">
        <v>81</v>
      </c>
      <c r="AY319" s="272" t="s">
        <v>138</v>
      </c>
    </row>
    <row r="320" s="2" customFormat="1" ht="24.15" customHeight="1">
      <c r="A320" s="38"/>
      <c r="B320" s="39"/>
      <c r="C320" s="215" t="s">
        <v>279</v>
      </c>
      <c r="D320" s="215" t="s">
        <v>142</v>
      </c>
      <c r="E320" s="216" t="s">
        <v>280</v>
      </c>
      <c r="F320" s="217" t="s">
        <v>281</v>
      </c>
      <c r="G320" s="218" t="s">
        <v>168</v>
      </c>
      <c r="H320" s="219">
        <v>55.703000000000003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39</v>
      </c>
      <c r="O320" s="91"/>
      <c r="P320" s="225">
        <f>O320*H320</f>
        <v>0</v>
      </c>
      <c r="Q320" s="225">
        <v>4.0000000000000003E-05</v>
      </c>
      <c r="R320" s="225">
        <f>Q320*H320</f>
        <v>0.0022281200000000001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146</v>
      </c>
      <c r="AT320" s="227" t="s">
        <v>142</v>
      </c>
      <c r="AU320" s="227" t="s">
        <v>147</v>
      </c>
      <c r="AY320" s="17" t="s">
        <v>138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147</v>
      </c>
      <c r="BK320" s="228">
        <f>ROUND(I320*H320,2)</f>
        <v>0</v>
      </c>
      <c r="BL320" s="17" t="s">
        <v>146</v>
      </c>
      <c r="BM320" s="227" t="s">
        <v>282</v>
      </c>
    </row>
    <row r="321" s="13" customFormat="1">
      <c r="A321" s="13"/>
      <c r="B321" s="229"/>
      <c r="C321" s="230"/>
      <c r="D321" s="231" t="s">
        <v>149</v>
      </c>
      <c r="E321" s="232" t="s">
        <v>1</v>
      </c>
      <c r="F321" s="233" t="s">
        <v>183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149</v>
      </c>
      <c r="AU321" s="239" t="s">
        <v>147</v>
      </c>
      <c r="AV321" s="13" t="s">
        <v>81</v>
      </c>
      <c r="AW321" s="13" t="s">
        <v>30</v>
      </c>
      <c r="AX321" s="13" t="s">
        <v>73</v>
      </c>
      <c r="AY321" s="239" t="s">
        <v>138</v>
      </c>
    </row>
    <row r="322" s="14" customFormat="1">
      <c r="A322" s="14"/>
      <c r="B322" s="240"/>
      <c r="C322" s="241"/>
      <c r="D322" s="231" t="s">
        <v>149</v>
      </c>
      <c r="E322" s="242" t="s">
        <v>1</v>
      </c>
      <c r="F322" s="243" t="s">
        <v>184</v>
      </c>
      <c r="G322" s="241"/>
      <c r="H322" s="244">
        <v>6.5510000000000002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149</v>
      </c>
      <c r="AU322" s="250" t="s">
        <v>147</v>
      </c>
      <c r="AV322" s="14" t="s">
        <v>147</v>
      </c>
      <c r="AW322" s="14" t="s">
        <v>30</v>
      </c>
      <c r="AX322" s="14" t="s">
        <v>73</v>
      </c>
      <c r="AY322" s="250" t="s">
        <v>138</v>
      </c>
    </row>
    <row r="323" s="13" customFormat="1">
      <c r="A323" s="13"/>
      <c r="B323" s="229"/>
      <c r="C323" s="230"/>
      <c r="D323" s="231" t="s">
        <v>149</v>
      </c>
      <c r="E323" s="232" t="s">
        <v>1</v>
      </c>
      <c r="F323" s="233" t="s">
        <v>185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149</v>
      </c>
      <c r="AU323" s="239" t="s">
        <v>147</v>
      </c>
      <c r="AV323" s="13" t="s">
        <v>81</v>
      </c>
      <c r="AW323" s="13" t="s">
        <v>30</v>
      </c>
      <c r="AX323" s="13" t="s">
        <v>73</v>
      </c>
      <c r="AY323" s="239" t="s">
        <v>138</v>
      </c>
    </row>
    <row r="324" s="14" customFormat="1">
      <c r="A324" s="14"/>
      <c r="B324" s="240"/>
      <c r="C324" s="241"/>
      <c r="D324" s="231" t="s">
        <v>149</v>
      </c>
      <c r="E324" s="242" t="s">
        <v>1</v>
      </c>
      <c r="F324" s="243" t="s">
        <v>186</v>
      </c>
      <c r="G324" s="241"/>
      <c r="H324" s="244">
        <v>1.7070000000000001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149</v>
      </c>
      <c r="AU324" s="250" t="s">
        <v>147</v>
      </c>
      <c r="AV324" s="14" t="s">
        <v>147</v>
      </c>
      <c r="AW324" s="14" t="s">
        <v>30</v>
      </c>
      <c r="AX324" s="14" t="s">
        <v>73</v>
      </c>
      <c r="AY324" s="250" t="s">
        <v>138</v>
      </c>
    </row>
    <row r="325" s="13" customFormat="1">
      <c r="A325" s="13"/>
      <c r="B325" s="229"/>
      <c r="C325" s="230"/>
      <c r="D325" s="231" t="s">
        <v>149</v>
      </c>
      <c r="E325" s="232" t="s">
        <v>1</v>
      </c>
      <c r="F325" s="233" t="s">
        <v>187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149</v>
      </c>
      <c r="AU325" s="239" t="s">
        <v>147</v>
      </c>
      <c r="AV325" s="13" t="s">
        <v>81</v>
      </c>
      <c r="AW325" s="13" t="s">
        <v>30</v>
      </c>
      <c r="AX325" s="13" t="s">
        <v>73</v>
      </c>
      <c r="AY325" s="239" t="s">
        <v>138</v>
      </c>
    </row>
    <row r="326" s="14" customFormat="1">
      <c r="A326" s="14"/>
      <c r="B326" s="240"/>
      <c r="C326" s="241"/>
      <c r="D326" s="231" t="s">
        <v>149</v>
      </c>
      <c r="E326" s="242" t="s">
        <v>1</v>
      </c>
      <c r="F326" s="243" t="s">
        <v>188</v>
      </c>
      <c r="G326" s="241"/>
      <c r="H326" s="244">
        <v>2.944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149</v>
      </c>
      <c r="AU326" s="250" t="s">
        <v>147</v>
      </c>
      <c r="AV326" s="14" t="s">
        <v>147</v>
      </c>
      <c r="AW326" s="14" t="s">
        <v>30</v>
      </c>
      <c r="AX326" s="14" t="s">
        <v>73</v>
      </c>
      <c r="AY326" s="250" t="s">
        <v>138</v>
      </c>
    </row>
    <row r="327" s="13" customFormat="1">
      <c r="A327" s="13"/>
      <c r="B327" s="229"/>
      <c r="C327" s="230"/>
      <c r="D327" s="231" t="s">
        <v>149</v>
      </c>
      <c r="E327" s="232" t="s">
        <v>1</v>
      </c>
      <c r="F327" s="233" t="s">
        <v>189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149</v>
      </c>
      <c r="AU327" s="239" t="s">
        <v>147</v>
      </c>
      <c r="AV327" s="13" t="s">
        <v>81</v>
      </c>
      <c r="AW327" s="13" t="s">
        <v>30</v>
      </c>
      <c r="AX327" s="13" t="s">
        <v>73</v>
      </c>
      <c r="AY327" s="239" t="s">
        <v>138</v>
      </c>
    </row>
    <row r="328" s="14" customFormat="1">
      <c r="A328" s="14"/>
      <c r="B328" s="240"/>
      <c r="C328" s="241"/>
      <c r="D328" s="231" t="s">
        <v>149</v>
      </c>
      <c r="E328" s="242" t="s">
        <v>1</v>
      </c>
      <c r="F328" s="243" t="s">
        <v>276</v>
      </c>
      <c r="G328" s="241"/>
      <c r="H328" s="244">
        <v>13.595000000000001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149</v>
      </c>
      <c r="AU328" s="250" t="s">
        <v>147</v>
      </c>
      <c r="AV328" s="14" t="s">
        <v>147</v>
      </c>
      <c r="AW328" s="14" t="s">
        <v>30</v>
      </c>
      <c r="AX328" s="14" t="s">
        <v>73</v>
      </c>
      <c r="AY328" s="250" t="s">
        <v>138</v>
      </c>
    </row>
    <row r="329" s="13" customFormat="1">
      <c r="A329" s="13"/>
      <c r="B329" s="229"/>
      <c r="C329" s="230"/>
      <c r="D329" s="231" t="s">
        <v>149</v>
      </c>
      <c r="E329" s="232" t="s">
        <v>1</v>
      </c>
      <c r="F329" s="233" t="s">
        <v>191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149</v>
      </c>
      <c r="AU329" s="239" t="s">
        <v>147</v>
      </c>
      <c r="AV329" s="13" t="s">
        <v>81</v>
      </c>
      <c r="AW329" s="13" t="s">
        <v>30</v>
      </c>
      <c r="AX329" s="13" t="s">
        <v>73</v>
      </c>
      <c r="AY329" s="239" t="s">
        <v>138</v>
      </c>
    </row>
    <row r="330" s="14" customFormat="1">
      <c r="A330" s="14"/>
      <c r="B330" s="240"/>
      <c r="C330" s="241"/>
      <c r="D330" s="231" t="s">
        <v>149</v>
      </c>
      <c r="E330" s="242" t="s">
        <v>1</v>
      </c>
      <c r="F330" s="243" t="s">
        <v>277</v>
      </c>
      <c r="G330" s="241"/>
      <c r="H330" s="244">
        <v>17.888000000000002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149</v>
      </c>
      <c r="AU330" s="250" t="s">
        <v>147</v>
      </c>
      <c r="AV330" s="14" t="s">
        <v>147</v>
      </c>
      <c r="AW330" s="14" t="s">
        <v>30</v>
      </c>
      <c r="AX330" s="14" t="s">
        <v>73</v>
      </c>
      <c r="AY330" s="250" t="s">
        <v>138</v>
      </c>
    </row>
    <row r="331" s="13" customFormat="1">
      <c r="A331" s="13"/>
      <c r="B331" s="229"/>
      <c r="C331" s="230"/>
      <c r="D331" s="231" t="s">
        <v>149</v>
      </c>
      <c r="E331" s="232" t="s">
        <v>1</v>
      </c>
      <c r="F331" s="233" t="s">
        <v>193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149</v>
      </c>
      <c r="AU331" s="239" t="s">
        <v>147</v>
      </c>
      <c r="AV331" s="13" t="s">
        <v>81</v>
      </c>
      <c r="AW331" s="13" t="s">
        <v>30</v>
      </c>
      <c r="AX331" s="13" t="s">
        <v>73</v>
      </c>
      <c r="AY331" s="239" t="s">
        <v>138</v>
      </c>
    </row>
    <row r="332" s="14" customFormat="1">
      <c r="A332" s="14"/>
      <c r="B332" s="240"/>
      <c r="C332" s="241"/>
      <c r="D332" s="231" t="s">
        <v>149</v>
      </c>
      <c r="E332" s="242" t="s">
        <v>1</v>
      </c>
      <c r="F332" s="243" t="s">
        <v>278</v>
      </c>
      <c r="G332" s="241"/>
      <c r="H332" s="244">
        <v>13.018000000000001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149</v>
      </c>
      <c r="AU332" s="250" t="s">
        <v>147</v>
      </c>
      <c r="AV332" s="14" t="s">
        <v>147</v>
      </c>
      <c r="AW332" s="14" t="s">
        <v>30</v>
      </c>
      <c r="AX332" s="14" t="s">
        <v>73</v>
      </c>
      <c r="AY332" s="250" t="s">
        <v>138</v>
      </c>
    </row>
    <row r="333" s="15" customFormat="1">
      <c r="A333" s="15"/>
      <c r="B333" s="262"/>
      <c r="C333" s="263"/>
      <c r="D333" s="231" t="s">
        <v>149</v>
      </c>
      <c r="E333" s="264" t="s">
        <v>1</v>
      </c>
      <c r="F333" s="265" t="s">
        <v>165</v>
      </c>
      <c r="G333" s="263"/>
      <c r="H333" s="266">
        <v>55.703000000000003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149</v>
      </c>
      <c r="AU333" s="272" t="s">
        <v>147</v>
      </c>
      <c r="AV333" s="15" t="s">
        <v>146</v>
      </c>
      <c r="AW333" s="15" t="s">
        <v>30</v>
      </c>
      <c r="AX333" s="15" t="s">
        <v>81</v>
      </c>
      <c r="AY333" s="272" t="s">
        <v>138</v>
      </c>
    </row>
    <row r="334" s="2" customFormat="1" ht="14.4" customHeight="1">
      <c r="A334" s="38"/>
      <c r="B334" s="39"/>
      <c r="C334" s="215" t="s">
        <v>283</v>
      </c>
      <c r="D334" s="215" t="s">
        <v>142</v>
      </c>
      <c r="E334" s="216" t="s">
        <v>284</v>
      </c>
      <c r="F334" s="217" t="s">
        <v>285</v>
      </c>
      <c r="G334" s="218" t="s">
        <v>168</v>
      </c>
      <c r="H334" s="219">
        <v>3300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39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146</v>
      </c>
      <c r="AT334" s="227" t="s">
        <v>142</v>
      </c>
      <c r="AU334" s="227" t="s">
        <v>147</v>
      </c>
      <c r="AY334" s="17" t="s">
        <v>138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147</v>
      </c>
      <c r="BK334" s="228">
        <f>ROUND(I334*H334,2)</f>
        <v>0</v>
      </c>
      <c r="BL334" s="17" t="s">
        <v>146</v>
      </c>
      <c r="BM334" s="227" t="s">
        <v>286</v>
      </c>
    </row>
    <row r="335" s="13" customFormat="1">
      <c r="A335" s="13"/>
      <c r="B335" s="229"/>
      <c r="C335" s="230"/>
      <c r="D335" s="231" t="s">
        <v>149</v>
      </c>
      <c r="E335" s="232" t="s">
        <v>1</v>
      </c>
      <c r="F335" s="233" t="s">
        <v>287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149</v>
      </c>
      <c r="AU335" s="239" t="s">
        <v>147</v>
      </c>
      <c r="AV335" s="13" t="s">
        <v>81</v>
      </c>
      <c r="AW335" s="13" t="s">
        <v>30</v>
      </c>
      <c r="AX335" s="13" t="s">
        <v>73</v>
      </c>
      <c r="AY335" s="239" t="s">
        <v>138</v>
      </c>
    </row>
    <row r="336" s="14" customFormat="1">
      <c r="A336" s="14"/>
      <c r="B336" s="240"/>
      <c r="C336" s="241"/>
      <c r="D336" s="231" t="s">
        <v>149</v>
      </c>
      <c r="E336" s="242" t="s">
        <v>1</v>
      </c>
      <c r="F336" s="243" t="s">
        <v>288</v>
      </c>
      <c r="G336" s="241"/>
      <c r="H336" s="244">
        <v>3300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149</v>
      </c>
      <c r="AU336" s="250" t="s">
        <v>147</v>
      </c>
      <c r="AV336" s="14" t="s">
        <v>147</v>
      </c>
      <c r="AW336" s="14" t="s">
        <v>30</v>
      </c>
      <c r="AX336" s="14" t="s">
        <v>81</v>
      </c>
      <c r="AY336" s="250" t="s">
        <v>138</v>
      </c>
    </row>
    <row r="337" s="2" customFormat="1" ht="14.4" customHeight="1">
      <c r="A337" s="38"/>
      <c r="B337" s="39"/>
      <c r="C337" s="215" t="s">
        <v>289</v>
      </c>
      <c r="D337" s="215" t="s">
        <v>142</v>
      </c>
      <c r="E337" s="216" t="s">
        <v>290</v>
      </c>
      <c r="F337" s="217" t="s">
        <v>291</v>
      </c>
      <c r="G337" s="218" t="s">
        <v>168</v>
      </c>
      <c r="H337" s="219">
        <v>11.202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39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146</v>
      </c>
      <c r="AT337" s="227" t="s">
        <v>142</v>
      </c>
      <c r="AU337" s="227" t="s">
        <v>147</v>
      </c>
      <c r="AY337" s="17" t="s">
        <v>138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147</v>
      </c>
      <c r="BK337" s="228">
        <f>ROUND(I337*H337,2)</f>
        <v>0</v>
      </c>
      <c r="BL337" s="17" t="s">
        <v>146</v>
      </c>
      <c r="BM337" s="227" t="s">
        <v>292</v>
      </c>
    </row>
    <row r="338" s="13" customFormat="1">
      <c r="A338" s="13"/>
      <c r="B338" s="229"/>
      <c r="C338" s="230"/>
      <c r="D338" s="231" t="s">
        <v>149</v>
      </c>
      <c r="E338" s="232" t="s">
        <v>1</v>
      </c>
      <c r="F338" s="233" t="s">
        <v>183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149</v>
      </c>
      <c r="AU338" s="239" t="s">
        <v>147</v>
      </c>
      <c r="AV338" s="13" t="s">
        <v>81</v>
      </c>
      <c r="AW338" s="13" t="s">
        <v>30</v>
      </c>
      <c r="AX338" s="13" t="s">
        <v>73</v>
      </c>
      <c r="AY338" s="239" t="s">
        <v>138</v>
      </c>
    </row>
    <row r="339" s="14" customFormat="1">
      <c r="A339" s="14"/>
      <c r="B339" s="240"/>
      <c r="C339" s="241"/>
      <c r="D339" s="231" t="s">
        <v>149</v>
      </c>
      <c r="E339" s="242" t="s">
        <v>1</v>
      </c>
      <c r="F339" s="243" t="s">
        <v>184</v>
      </c>
      <c r="G339" s="241"/>
      <c r="H339" s="244">
        <v>6.5510000000000002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149</v>
      </c>
      <c r="AU339" s="250" t="s">
        <v>147</v>
      </c>
      <c r="AV339" s="14" t="s">
        <v>147</v>
      </c>
      <c r="AW339" s="14" t="s">
        <v>30</v>
      </c>
      <c r="AX339" s="14" t="s">
        <v>73</v>
      </c>
      <c r="AY339" s="250" t="s">
        <v>138</v>
      </c>
    </row>
    <row r="340" s="13" customFormat="1">
      <c r="A340" s="13"/>
      <c r="B340" s="229"/>
      <c r="C340" s="230"/>
      <c r="D340" s="231" t="s">
        <v>149</v>
      </c>
      <c r="E340" s="232" t="s">
        <v>1</v>
      </c>
      <c r="F340" s="233" t="s">
        <v>185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149</v>
      </c>
      <c r="AU340" s="239" t="s">
        <v>147</v>
      </c>
      <c r="AV340" s="13" t="s">
        <v>81</v>
      </c>
      <c r="AW340" s="13" t="s">
        <v>30</v>
      </c>
      <c r="AX340" s="13" t="s">
        <v>73</v>
      </c>
      <c r="AY340" s="239" t="s">
        <v>138</v>
      </c>
    </row>
    <row r="341" s="14" customFormat="1">
      <c r="A341" s="14"/>
      <c r="B341" s="240"/>
      <c r="C341" s="241"/>
      <c r="D341" s="231" t="s">
        <v>149</v>
      </c>
      <c r="E341" s="242" t="s">
        <v>1</v>
      </c>
      <c r="F341" s="243" t="s">
        <v>186</v>
      </c>
      <c r="G341" s="241"/>
      <c r="H341" s="244">
        <v>1.7070000000000001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149</v>
      </c>
      <c r="AU341" s="250" t="s">
        <v>147</v>
      </c>
      <c r="AV341" s="14" t="s">
        <v>147</v>
      </c>
      <c r="AW341" s="14" t="s">
        <v>30</v>
      </c>
      <c r="AX341" s="14" t="s">
        <v>73</v>
      </c>
      <c r="AY341" s="250" t="s">
        <v>138</v>
      </c>
    </row>
    <row r="342" s="13" customFormat="1">
      <c r="A342" s="13"/>
      <c r="B342" s="229"/>
      <c r="C342" s="230"/>
      <c r="D342" s="231" t="s">
        <v>149</v>
      </c>
      <c r="E342" s="232" t="s">
        <v>1</v>
      </c>
      <c r="F342" s="233" t="s">
        <v>187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149</v>
      </c>
      <c r="AU342" s="239" t="s">
        <v>147</v>
      </c>
      <c r="AV342" s="13" t="s">
        <v>81</v>
      </c>
      <c r="AW342" s="13" t="s">
        <v>30</v>
      </c>
      <c r="AX342" s="13" t="s">
        <v>73</v>
      </c>
      <c r="AY342" s="239" t="s">
        <v>138</v>
      </c>
    </row>
    <row r="343" s="14" customFormat="1">
      <c r="A343" s="14"/>
      <c r="B343" s="240"/>
      <c r="C343" s="241"/>
      <c r="D343" s="231" t="s">
        <v>149</v>
      </c>
      <c r="E343" s="242" t="s">
        <v>1</v>
      </c>
      <c r="F343" s="243" t="s">
        <v>188</v>
      </c>
      <c r="G343" s="241"/>
      <c r="H343" s="244">
        <v>2.944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149</v>
      </c>
      <c r="AU343" s="250" t="s">
        <v>147</v>
      </c>
      <c r="AV343" s="14" t="s">
        <v>147</v>
      </c>
      <c r="AW343" s="14" t="s">
        <v>30</v>
      </c>
      <c r="AX343" s="14" t="s">
        <v>73</v>
      </c>
      <c r="AY343" s="250" t="s">
        <v>138</v>
      </c>
    </row>
    <row r="344" s="15" customFormat="1">
      <c r="A344" s="15"/>
      <c r="B344" s="262"/>
      <c r="C344" s="263"/>
      <c r="D344" s="231" t="s">
        <v>149</v>
      </c>
      <c r="E344" s="264" t="s">
        <v>1</v>
      </c>
      <c r="F344" s="265" t="s">
        <v>165</v>
      </c>
      <c r="G344" s="263"/>
      <c r="H344" s="266">
        <v>11.202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2" t="s">
        <v>149</v>
      </c>
      <c r="AU344" s="272" t="s">
        <v>147</v>
      </c>
      <c r="AV344" s="15" t="s">
        <v>146</v>
      </c>
      <c r="AW344" s="15" t="s">
        <v>30</v>
      </c>
      <c r="AX344" s="15" t="s">
        <v>81</v>
      </c>
      <c r="AY344" s="272" t="s">
        <v>138</v>
      </c>
    </row>
    <row r="345" s="2" customFormat="1" ht="24.15" customHeight="1">
      <c r="A345" s="38"/>
      <c r="B345" s="39"/>
      <c r="C345" s="215" t="s">
        <v>293</v>
      </c>
      <c r="D345" s="215" t="s">
        <v>142</v>
      </c>
      <c r="E345" s="216" t="s">
        <v>294</v>
      </c>
      <c r="F345" s="217" t="s">
        <v>295</v>
      </c>
      <c r="G345" s="218" t="s">
        <v>168</v>
      </c>
      <c r="H345" s="219">
        <v>11.202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146</v>
      </c>
      <c r="AT345" s="227" t="s">
        <v>142</v>
      </c>
      <c r="AU345" s="227" t="s">
        <v>147</v>
      </c>
      <c r="AY345" s="17" t="s">
        <v>138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147</v>
      </c>
      <c r="BK345" s="228">
        <f>ROUND(I345*H345,2)</f>
        <v>0</v>
      </c>
      <c r="BL345" s="17" t="s">
        <v>146</v>
      </c>
      <c r="BM345" s="227" t="s">
        <v>296</v>
      </c>
    </row>
    <row r="346" s="13" customFormat="1">
      <c r="A346" s="13"/>
      <c r="B346" s="229"/>
      <c r="C346" s="230"/>
      <c r="D346" s="231" t="s">
        <v>149</v>
      </c>
      <c r="E346" s="232" t="s">
        <v>1</v>
      </c>
      <c r="F346" s="233" t="s">
        <v>183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149</v>
      </c>
      <c r="AU346" s="239" t="s">
        <v>147</v>
      </c>
      <c r="AV346" s="13" t="s">
        <v>81</v>
      </c>
      <c r="AW346" s="13" t="s">
        <v>30</v>
      </c>
      <c r="AX346" s="13" t="s">
        <v>73</v>
      </c>
      <c r="AY346" s="239" t="s">
        <v>138</v>
      </c>
    </row>
    <row r="347" s="14" customFormat="1">
      <c r="A347" s="14"/>
      <c r="B347" s="240"/>
      <c r="C347" s="241"/>
      <c r="D347" s="231" t="s">
        <v>149</v>
      </c>
      <c r="E347" s="242" t="s">
        <v>1</v>
      </c>
      <c r="F347" s="243" t="s">
        <v>184</v>
      </c>
      <c r="G347" s="241"/>
      <c r="H347" s="244">
        <v>6.5510000000000002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149</v>
      </c>
      <c r="AU347" s="250" t="s">
        <v>147</v>
      </c>
      <c r="AV347" s="14" t="s">
        <v>147</v>
      </c>
      <c r="AW347" s="14" t="s">
        <v>30</v>
      </c>
      <c r="AX347" s="14" t="s">
        <v>73</v>
      </c>
      <c r="AY347" s="250" t="s">
        <v>138</v>
      </c>
    </row>
    <row r="348" s="13" customFormat="1">
      <c r="A348" s="13"/>
      <c r="B348" s="229"/>
      <c r="C348" s="230"/>
      <c r="D348" s="231" t="s">
        <v>149</v>
      </c>
      <c r="E348" s="232" t="s">
        <v>1</v>
      </c>
      <c r="F348" s="233" t="s">
        <v>185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149</v>
      </c>
      <c r="AU348" s="239" t="s">
        <v>147</v>
      </c>
      <c r="AV348" s="13" t="s">
        <v>81</v>
      </c>
      <c r="AW348" s="13" t="s">
        <v>30</v>
      </c>
      <c r="AX348" s="13" t="s">
        <v>73</v>
      </c>
      <c r="AY348" s="239" t="s">
        <v>138</v>
      </c>
    </row>
    <row r="349" s="14" customFormat="1">
      <c r="A349" s="14"/>
      <c r="B349" s="240"/>
      <c r="C349" s="241"/>
      <c r="D349" s="231" t="s">
        <v>149</v>
      </c>
      <c r="E349" s="242" t="s">
        <v>1</v>
      </c>
      <c r="F349" s="243" t="s">
        <v>186</v>
      </c>
      <c r="G349" s="241"/>
      <c r="H349" s="244">
        <v>1.7070000000000001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149</v>
      </c>
      <c r="AU349" s="250" t="s">
        <v>147</v>
      </c>
      <c r="AV349" s="14" t="s">
        <v>147</v>
      </c>
      <c r="AW349" s="14" t="s">
        <v>30</v>
      </c>
      <c r="AX349" s="14" t="s">
        <v>73</v>
      </c>
      <c r="AY349" s="250" t="s">
        <v>138</v>
      </c>
    </row>
    <row r="350" s="13" customFormat="1">
      <c r="A350" s="13"/>
      <c r="B350" s="229"/>
      <c r="C350" s="230"/>
      <c r="D350" s="231" t="s">
        <v>149</v>
      </c>
      <c r="E350" s="232" t="s">
        <v>1</v>
      </c>
      <c r="F350" s="233" t="s">
        <v>187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149</v>
      </c>
      <c r="AU350" s="239" t="s">
        <v>147</v>
      </c>
      <c r="AV350" s="13" t="s">
        <v>81</v>
      </c>
      <c r="AW350" s="13" t="s">
        <v>30</v>
      </c>
      <c r="AX350" s="13" t="s">
        <v>73</v>
      </c>
      <c r="AY350" s="239" t="s">
        <v>138</v>
      </c>
    </row>
    <row r="351" s="14" customFormat="1">
      <c r="A351" s="14"/>
      <c r="B351" s="240"/>
      <c r="C351" s="241"/>
      <c r="D351" s="231" t="s">
        <v>149</v>
      </c>
      <c r="E351" s="242" t="s">
        <v>1</v>
      </c>
      <c r="F351" s="243" t="s">
        <v>188</v>
      </c>
      <c r="G351" s="241"/>
      <c r="H351" s="244">
        <v>2.944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149</v>
      </c>
      <c r="AU351" s="250" t="s">
        <v>147</v>
      </c>
      <c r="AV351" s="14" t="s">
        <v>147</v>
      </c>
      <c r="AW351" s="14" t="s">
        <v>30</v>
      </c>
      <c r="AX351" s="14" t="s">
        <v>73</v>
      </c>
      <c r="AY351" s="250" t="s">
        <v>138</v>
      </c>
    </row>
    <row r="352" s="15" customFormat="1">
      <c r="A352" s="15"/>
      <c r="B352" s="262"/>
      <c r="C352" s="263"/>
      <c r="D352" s="231" t="s">
        <v>149</v>
      </c>
      <c r="E352" s="264" t="s">
        <v>1</v>
      </c>
      <c r="F352" s="265" t="s">
        <v>165</v>
      </c>
      <c r="G352" s="263"/>
      <c r="H352" s="266">
        <v>11.202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2" t="s">
        <v>149</v>
      </c>
      <c r="AU352" s="272" t="s">
        <v>147</v>
      </c>
      <c r="AV352" s="15" t="s">
        <v>146</v>
      </c>
      <c r="AW352" s="15" t="s">
        <v>30</v>
      </c>
      <c r="AX352" s="15" t="s">
        <v>81</v>
      </c>
      <c r="AY352" s="272" t="s">
        <v>138</v>
      </c>
    </row>
    <row r="353" s="2" customFormat="1" ht="24.15" customHeight="1">
      <c r="A353" s="38"/>
      <c r="B353" s="39"/>
      <c r="C353" s="215" t="s">
        <v>297</v>
      </c>
      <c r="D353" s="215" t="s">
        <v>142</v>
      </c>
      <c r="E353" s="216" t="s">
        <v>298</v>
      </c>
      <c r="F353" s="217" t="s">
        <v>299</v>
      </c>
      <c r="G353" s="218" t="s">
        <v>168</v>
      </c>
      <c r="H353" s="219">
        <v>0.080000000000000002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0.041000000000000002</v>
      </c>
      <c r="T353" s="226">
        <f>S353*H353</f>
        <v>0.0032800000000000004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146</v>
      </c>
      <c r="AT353" s="227" t="s">
        <v>142</v>
      </c>
      <c r="AU353" s="227" t="s">
        <v>147</v>
      </c>
      <c r="AY353" s="17" t="s">
        <v>138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147</v>
      </c>
      <c r="BK353" s="228">
        <f>ROUND(I353*H353,2)</f>
        <v>0</v>
      </c>
      <c r="BL353" s="17" t="s">
        <v>146</v>
      </c>
      <c r="BM353" s="227" t="s">
        <v>300</v>
      </c>
    </row>
    <row r="354" s="13" customFormat="1">
      <c r="A354" s="13"/>
      <c r="B354" s="229"/>
      <c r="C354" s="230"/>
      <c r="D354" s="231" t="s">
        <v>149</v>
      </c>
      <c r="E354" s="232" t="s">
        <v>1</v>
      </c>
      <c r="F354" s="233" t="s">
        <v>301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149</v>
      </c>
      <c r="AU354" s="239" t="s">
        <v>147</v>
      </c>
      <c r="AV354" s="13" t="s">
        <v>81</v>
      </c>
      <c r="AW354" s="13" t="s">
        <v>30</v>
      </c>
      <c r="AX354" s="13" t="s">
        <v>73</v>
      </c>
      <c r="AY354" s="239" t="s">
        <v>138</v>
      </c>
    </row>
    <row r="355" s="14" customFormat="1">
      <c r="A355" s="14"/>
      <c r="B355" s="240"/>
      <c r="C355" s="241"/>
      <c r="D355" s="231" t="s">
        <v>149</v>
      </c>
      <c r="E355" s="242" t="s">
        <v>1</v>
      </c>
      <c r="F355" s="243" t="s">
        <v>213</v>
      </c>
      <c r="G355" s="241"/>
      <c r="H355" s="244">
        <v>0.080000000000000002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149</v>
      </c>
      <c r="AU355" s="250" t="s">
        <v>147</v>
      </c>
      <c r="AV355" s="14" t="s">
        <v>147</v>
      </c>
      <c r="AW355" s="14" t="s">
        <v>30</v>
      </c>
      <c r="AX355" s="14" t="s">
        <v>81</v>
      </c>
      <c r="AY355" s="250" t="s">
        <v>138</v>
      </c>
    </row>
    <row r="356" s="2" customFormat="1" ht="14.4" customHeight="1">
      <c r="A356" s="38"/>
      <c r="B356" s="39"/>
      <c r="C356" s="215" t="s">
        <v>302</v>
      </c>
      <c r="D356" s="215" t="s">
        <v>142</v>
      </c>
      <c r="E356" s="216" t="s">
        <v>303</v>
      </c>
      <c r="F356" s="217" t="s">
        <v>304</v>
      </c>
      <c r="G356" s="218" t="s">
        <v>168</v>
      </c>
      <c r="H356" s="219">
        <v>9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0.075999999999999998</v>
      </c>
      <c r="T356" s="226">
        <f>S356*H356</f>
        <v>0.68399999999999994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146</v>
      </c>
      <c r="AT356" s="227" t="s">
        <v>142</v>
      </c>
      <c r="AU356" s="227" t="s">
        <v>147</v>
      </c>
      <c r="AY356" s="17" t="s">
        <v>138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147</v>
      </c>
      <c r="BK356" s="228">
        <f>ROUND(I356*H356,2)</f>
        <v>0</v>
      </c>
      <c r="BL356" s="17" t="s">
        <v>146</v>
      </c>
      <c r="BM356" s="227" t="s">
        <v>305</v>
      </c>
    </row>
    <row r="357" s="13" customFormat="1">
      <c r="A357" s="13"/>
      <c r="B357" s="229"/>
      <c r="C357" s="230"/>
      <c r="D357" s="231" t="s">
        <v>149</v>
      </c>
      <c r="E357" s="232" t="s">
        <v>1</v>
      </c>
      <c r="F357" s="233" t="s">
        <v>183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149</v>
      </c>
      <c r="AU357" s="239" t="s">
        <v>147</v>
      </c>
      <c r="AV357" s="13" t="s">
        <v>81</v>
      </c>
      <c r="AW357" s="13" t="s">
        <v>30</v>
      </c>
      <c r="AX357" s="13" t="s">
        <v>73</v>
      </c>
      <c r="AY357" s="239" t="s">
        <v>138</v>
      </c>
    </row>
    <row r="358" s="14" customFormat="1">
      <c r="A358" s="14"/>
      <c r="B358" s="240"/>
      <c r="C358" s="241"/>
      <c r="D358" s="231" t="s">
        <v>149</v>
      </c>
      <c r="E358" s="242" t="s">
        <v>1</v>
      </c>
      <c r="F358" s="243" t="s">
        <v>73</v>
      </c>
      <c r="G358" s="241"/>
      <c r="H358" s="244">
        <v>0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149</v>
      </c>
      <c r="AU358" s="250" t="s">
        <v>147</v>
      </c>
      <c r="AV358" s="14" t="s">
        <v>147</v>
      </c>
      <c r="AW358" s="14" t="s">
        <v>30</v>
      </c>
      <c r="AX358" s="14" t="s">
        <v>73</v>
      </c>
      <c r="AY358" s="250" t="s">
        <v>138</v>
      </c>
    </row>
    <row r="359" s="13" customFormat="1">
      <c r="A359" s="13"/>
      <c r="B359" s="229"/>
      <c r="C359" s="230"/>
      <c r="D359" s="231" t="s">
        <v>149</v>
      </c>
      <c r="E359" s="232" t="s">
        <v>1</v>
      </c>
      <c r="F359" s="233" t="s">
        <v>185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149</v>
      </c>
      <c r="AU359" s="239" t="s">
        <v>147</v>
      </c>
      <c r="AV359" s="13" t="s">
        <v>81</v>
      </c>
      <c r="AW359" s="13" t="s">
        <v>30</v>
      </c>
      <c r="AX359" s="13" t="s">
        <v>73</v>
      </c>
      <c r="AY359" s="239" t="s">
        <v>138</v>
      </c>
    </row>
    <row r="360" s="14" customFormat="1">
      <c r="A360" s="14"/>
      <c r="B360" s="240"/>
      <c r="C360" s="241"/>
      <c r="D360" s="231" t="s">
        <v>149</v>
      </c>
      <c r="E360" s="242" t="s">
        <v>1</v>
      </c>
      <c r="F360" s="243" t="s">
        <v>306</v>
      </c>
      <c r="G360" s="241"/>
      <c r="H360" s="244">
        <v>1.3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149</v>
      </c>
      <c r="AU360" s="250" t="s">
        <v>147</v>
      </c>
      <c r="AV360" s="14" t="s">
        <v>147</v>
      </c>
      <c r="AW360" s="14" t="s">
        <v>30</v>
      </c>
      <c r="AX360" s="14" t="s">
        <v>73</v>
      </c>
      <c r="AY360" s="250" t="s">
        <v>138</v>
      </c>
    </row>
    <row r="361" s="13" customFormat="1">
      <c r="A361" s="13"/>
      <c r="B361" s="229"/>
      <c r="C361" s="230"/>
      <c r="D361" s="231" t="s">
        <v>149</v>
      </c>
      <c r="E361" s="232" t="s">
        <v>1</v>
      </c>
      <c r="F361" s="233" t="s">
        <v>187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149</v>
      </c>
      <c r="AU361" s="239" t="s">
        <v>147</v>
      </c>
      <c r="AV361" s="13" t="s">
        <v>81</v>
      </c>
      <c r="AW361" s="13" t="s">
        <v>30</v>
      </c>
      <c r="AX361" s="13" t="s">
        <v>73</v>
      </c>
      <c r="AY361" s="239" t="s">
        <v>138</v>
      </c>
    </row>
    <row r="362" s="14" customFormat="1">
      <c r="A362" s="14"/>
      <c r="B362" s="240"/>
      <c r="C362" s="241"/>
      <c r="D362" s="231" t="s">
        <v>149</v>
      </c>
      <c r="E362" s="242" t="s">
        <v>1</v>
      </c>
      <c r="F362" s="243" t="s">
        <v>306</v>
      </c>
      <c r="G362" s="241"/>
      <c r="H362" s="244">
        <v>1.3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149</v>
      </c>
      <c r="AU362" s="250" t="s">
        <v>147</v>
      </c>
      <c r="AV362" s="14" t="s">
        <v>147</v>
      </c>
      <c r="AW362" s="14" t="s">
        <v>30</v>
      </c>
      <c r="AX362" s="14" t="s">
        <v>73</v>
      </c>
      <c r="AY362" s="250" t="s">
        <v>138</v>
      </c>
    </row>
    <row r="363" s="13" customFormat="1">
      <c r="A363" s="13"/>
      <c r="B363" s="229"/>
      <c r="C363" s="230"/>
      <c r="D363" s="231" t="s">
        <v>149</v>
      </c>
      <c r="E363" s="232" t="s">
        <v>1</v>
      </c>
      <c r="F363" s="233" t="s">
        <v>189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149</v>
      </c>
      <c r="AU363" s="239" t="s">
        <v>147</v>
      </c>
      <c r="AV363" s="13" t="s">
        <v>81</v>
      </c>
      <c r="AW363" s="13" t="s">
        <v>30</v>
      </c>
      <c r="AX363" s="13" t="s">
        <v>73</v>
      </c>
      <c r="AY363" s="239" t="s">
        <v>138</v>
      </c>
    </row>
    <row r="364" s="14" customFormat="1">
      <c r="A364" s="14"/>
      <c r="B364" s="240"/>
      <c r="C364" s="241"/>
      <c r="D364" s="231" t="s">
        <v>149</v>
      </c>
      <c r="E364" s="242" t="s">
        <v>1</v>
      </c>
      <c r="F364" s="243" t="s">
        <v>171</v>
      </c>
      <c r="G364" s="241"/>
      <c r="H364" s="244">
        <v>1.6000000000000001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30</v>
      </c>
      <c r="AX364" s="14" t="s">
        <v>73</v>
      </c>
      <c r="AY364" s="250" t="s">
        <v>138</v>
      </c>
    </row>
    <row r="365" s="13" customFormat="1">
      <c r="A365" s="13"/>
      <c r="B365" s="229"/>
      <c r="C365" s="230"/>
      <c r="D365" s="231" t="s">
        <v>149</v>
      </c>
      <c r="E365" s="232" t="s">
        <v>1</v>
      </c>
      <c r="F365" s="233" t="s">
        <v>191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149</v>
      </c>
      <c r="AU365" s="239" t="s">
        <v>147</v>
      </c>
      <c r="AV365" s="13" t="s">
        <v>81</v>
      </c>
      <c r="AW365" s="13" t="s">
        <v>30</v>
      </c>
      <c r="AX365" s="13" t="s">
        <v>73</v>
      </c>
      <c r="AY365" s="239" t="s">
        <v>138</v>
      </c>
    </row>
    <row r="366" s="14" customFormat="1">
      <c r="A366" s="14"/>
      <c r="B366" s="240"/>
      <c r="C366" s="241"/>
      <c r="D366" s="231" t="s">
        <v>149</v>
      </c>
      <c r="E366" s="242" t="s">
        <v>1</v>
      </c>
      <c r="F366" s="243" t="s">
        <v>307</v>
      </c>
      <c r="G366" s="241"/>
      <c r="H366" s="244">
        <v>3.2000000000000002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149</v>
      </c>
      <c r="AU366" s="250" t="s">
        <v>147</v>
      </c>
      <c r="AV366" s="14" t="s">
        <v>147</v>
      </c>
      <c r="AW366" s="14" t="s">
        <v>30</v>
      </c>
      <c r="AX366" s="14" t="s">
        <v>73</v>
      </c>
      <c r="AY366" s="250" t="s">
        <v>138</v>
      </c>
    </row>
    <row r="367" s="13" customFormat="1">
      <c r="A367" s="13"/>
      <c r="B367" s="229"/>
      <c r="C367" s="230"/>
      <c r="D367" s="231" t="s">
        <v>149</v>
      </c>
      <c r="E367" s="232" t="s">
        <v>1</v>
      </c>
      <c r="F367" s="233" t="s">
        <v>193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149</v>
      </c>
      <c r="AU367" s="239" t="s">
        <v>147</v>
      </c>
      <c r="AV367" s="13" t="s">
        <v>81</v>
      </c>
      <c r="AW367" s="13" t="s">
        <v>30</v>
      </c>
      <c r="AX367" s="13" t="s">
        <v>73</v>
      </c>
      <c r="AY367" s="239" t="s">
        <v>138</v>
      </c>
    </row>
    <row r="368" s="14" customFormat="1">
      <c r="A368" s="14"/>
      <c r="B368" s="240"/>
      <c r="C368" s="241"/>
      <c r="D368" s="231" t="s">
        <v>149</v>
      </c>
      <c r="E368" s="242" t="s">
        <v>1</v>
      </c>
      <c r="F368" s="243" t="s">
        <v>171</v>
      </c>
      <c r="G368" s="241"/>
      <c r="H368" s="244">
        <v>1.6000000000000001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149</v>
      </c>
      <c r="AU368" s="250" t="s">
        <v>147</v>
      </c>
      <c r="AV368" s="14" t="s">
        <v>147</v>
      </c>
      <c r="AW368" s="14" t="s">
        <v>30</v>
      </c>
      <c r="AX368" s="14" t="s">
        <v>73</v>
      </c>
      <c r="AY368" s="250" t="s">
        <v>138</v>
      </c>
    </row>
    <row r="369" s="15" customFormat="1">
      <c r="A369" s="15"/>
      <c r="B369" s="262"/>
      <c r="C369" s="263"/>
      <c r="D369" s="231" t="s">
        <v>149</v>
      </c>
      <c r="E369" s="264" t="s">
        <v>1</v>
      </c>
      <c r="F369" s="265" t="s">
        <v>165</v>
      </c>
      <c r="G369" s="263"/>
      <c r="H369" s="266">
        <v>9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2" t="s">
        <v>149</v>
      </c>
      <c r="AU369" s="272" t="s">
        <v>147</v>
      </c>
      <c r="AV369" s="15" t="s">
        <v>146</v>
      </c>
      <c r="AW369" s="15" t="s">
        <v>30</v>
      </c>
      <c r="AX369" s="15" t="s">
        <v>81</v>
      </c>
      <c r="AY369" s="272" t="s">
        <v>138</v>
      </c>
    </row>
    <row r="370" s="2" customFormat="1" ht="24.15" customHeight="1">
      <c r="A370" s="38"/>
      <c r="B370" s="39"/>
      <c r="C370" s="215" t="s">
        <v>308</v>
      </c>
      <c r="D370" s="215" t="s">
        <v>142</v>
      </c>
      <c r="E370" s="216" t="s">
        <v>309</v>
      </c>
      <c r="F370" s="217" t="s">
        <v>310</v>
      </c>
      <c r="G370" s="218" t="s">
        <v>161</v>
      </c>
      <c r="H370" s="219">
        <v>11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39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0.0040000000000000001</v>
      </c>
      <c r="T370" s="226">
        <f>S370*H370</f>
        <v>0.043999999999999997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146</v>
      </c>
      <c r="AT370" s="227" t="s">
        <v>142</v>
      </c>
      <c r="AU370" s="227" t="s">
        <v>147</v>
      </c>
      <c r="AY370" s="17" t="s">
        <v>138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147</v>
      </c>
      <c r="BK370" s="228">
        <f>ROUND(I370*H370,2)</f>
        <v>0</v>
      </c>
      <c r="BL370" s="17" t="s">
        <v>146</v>
      </c>
      <c r="BM370" s="227" t="s">
        <v>311</v>
      </c>
    </row>
    <row r="371" s="13" customFormat="1">
      <c r="A371" s="13"/>
      <c r="B371" s="229"/>
      <c r="C371" s="230"/>
      <c r="D371" s="231" t="s">
        <v>149</v>
      </c>
      <c r="E371" s="232" t="s">
        <v>1</v>
      </c>
      <c r="F371" s="233" t="s">
        <v>255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149</v>
      </c>
      <c r="AU371" s="239" t="s">
        <v>147</v>
      </c>
      <c r="AV371" s="13" t="s">
        <v>81</v>
      </c>
      <c r="AW371" s="13" t="s">
        <v>30</v>
      </c>
      <c r="AX371" s="13" t="s">
        <v>73</v>
      </c>
      <c r="AY371" s="239" t="s">
        <v>138</v>
      </c>
    </row>
    <row r="372" s="14" customFormat="1">
      <c r="A372" s="14"/>
      <c r="B372" s="240"/>
      <c r="C372" s="241"/>
      <c r="D372" s="231" t="s">
        <v>149</v>
      </c>
      <c r="E372" s="242" t="s">
        <v>1</v>
      </c>
      <c r="F372" s="243" t="s">
        <v>81</v>
      </c>
      <c r="G372" s="241"/>
      <c r="H372" s="244">
        <v>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149</v>
      </c>
      <c r="AU372" s="250" t="s">
        <v>147</v>
      </c>
      <c r="AV372" s="14" t="s">
        <v>147</v>
      </c>
      <c r="AW372" s="14" t="s">
        <v>30</v>
      </c>
      <c r="AX372" s="14" t="s">
        <v>73</v>
      </c>
      <c r="AY372" s="250" t="s">
        <v>138</v>
      </c>
    </row>
    <row r="373" s="13" customFormat="1">
      <c r="A373" s="13"/>
      <c r="B373" s="229"/>
      <c r="C373" s="230"/>
      <c r="D373" s="231" t="s">
        <v>149</v>
      </c>
      <c r="E373" s="232" t="s">
        <v>1</v>
      </c>
      <c r="F373" s="233" t="s">
        <v>256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149</v>
      </c>
      <c r="AU373" s="239" t="s">
        <v>147</v>
      </c>
      <c r="AV373" s="13" t="s">
        <v>81</v>
      </c>
      <c r="AW373" s="13" t="s">
        <v>30</v>
      </c>
      <c r="AX373" s="13" t="s">
        <v>73</v>
      </c>
      <c r="AY373" s="239" t="s">
        <v>138</v>
      </c>
    </row>
    <row r="374" s="14" customFormat="1">
      <c r="A374" s="14"/>
      <c r="B374" s="240"/>
      <c r="C374" s="241"/>
      <c r="D374" s="231" t="s">
        <v>149</v>
      </c>
      <c r="E374" s="242" t="s">
        <v>1</v>
      </c>
      <c r="F374" s="243" t="s">
        <v>81</v>
      </c>
      <c r="G374" s="241"/>
      <c r="H374" s="244">
        <v>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149</v>
      </c>
      <c r="AU374" s="250" t="s">
        <v>147</v>
      </c>
      <c r="AV374" s="14" t="s">
        <v>147</v>
      </c>
      <c r="AW374" s="14" t="s">
        <v>30</v>
      </c>
      <c r="AX374" s="14" t="s">
        <v>73</v>
      </c>
      <c r="AY374" s="250" t="s">
        <v>138</v>
      </c>
    </row>
    <row r="375" s="13" customFormat="1">
      <c r="A375" s="13"/>
      <c r="B375" s="229"/>
      <c r="C375" s="230"/>
      <c r="D375" s="231" t="s">
        <v>149</v>
      </c>
      <c r="E375" s="232" t="s">
        <v>1</v>
      </c>
      <c r="F375" s="233" t="s">
        <v>257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149</v>
      </c>
      <c r="AU375" s="239" t="s">
        <v>147</v>
      </c>
      <c r="AV375" s="13" t="s">
        <v>81</v>
      </c>
      <c r="AW375" s="13" t="s">
        <v>30</v>
      </c>
      <c r="AX375" s="13" t="s">
        <v>73</v>
      </c>
      <c r="AY375" s="239" t="s">
        <v>138</v>
      </c>
    </row>
    <row r="376" s="14" customFormat="1">
      <c r="A376" s="14"/>
      <c r="B376" s="240"/>
      <c r="C376" s="241"/>
      <c r="D376" s="231" t="s">
        <v>149</v>
      </c>
      <c r="E376" s="242" t="s">
        <v>1</v>
      </c>
      <c r="F376" s="243" t="s">
        <v>81</v>
      </c>
      <c r="G376" s="241"/>
      <c r="H376" s="244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149</v>
      </c>
      <c r="AU376" s="250" t="s">
        <v>147</v>
      </c>
      <c r="AV376" s="14" t="s">
        <v>147</v>
      </c>
      <c r="AW376" s="14" t="s">
        <v>30</v>
      </c>
      <c r="AX376" s="14" t="s">
        <v>73</v>
      </c>
      <c r="AY376" s="250" t="s">
        <v>138</v>
      </c>
    </row>
    <row r="377" s="13" customFormat="1">
      <c r="A377" s="13"/>
      <c r="B377" s="229"/>
      <c r="C377" s="230"/>
      <c r="D377" s="231" t="s">
        <v>149</v>
      </c>
      <c r="E377" s="232" t="s">
        <v>1</v>
      </c>
      <c r="F377" s="233" t="s">
        <v>312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149</v>
      </c>
      <c r="AU377" s="239" t="s">
        <v>147</v>
      </c>
      <c r="AV377" s="13" t="s">
        <v>81</v>
      </c>
      <c r="AW377" s="13" t="s">
        <v>30</v>
      </c>
      <c r="AX377" s="13" t="s">
        <v>73</v>
      </c>
      <c r="AY377" s="239" t="s">
        <v>138</v>
      </c>
    </row>
    <row r="378" s="14" customFormat="1">
      <c r="A378" s="14"/>
      <c r="B378" s="240"/>
      <c r="C378" s="241"/>
      <c r="D378" s="231" t="s">
        <v>149</v>
      </c>
      <c r="E378" s="242" t="s">
        <v>1</v>
      </c>
      <c r="F378" s="243" t="s">
        <v>156</v>
      </c>
      <c r="G378" s="241"/>
      <c r="H378" s="244">
        <v>8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149</v>
      </c>
      <c r="AU378" s="250" t="s">
        <v>147</v>
      </c>
      <c r="AV378" s="14" t="s">
        <v>147</v>
      </c>
      <c r="AW378" s="14" t="s">
        <v>30</v>
      </c>
      <c r="AX378" s="14" t="s">
        <v>73</v>
      </c>
      <c r="AY378" s="250" t="s">
        <v>138</v>
      </c>
    </row>
    <row r="379" s="15" customFormat="1">
      <c r="A379" s="15"/>
      <c r="B379" s="262"/>
      <c r="C379" s="263"/>
      <c r="D379" s="231" t="s">
        <v>149</v>
      </c>
      <c r="E379" s="264" t="s">
        <v>1</v>
      </c>
      <c r="F379" s="265" t="s">
        <v>165</v>
      </c>
      <c r="G379" s="263"/>
      <c r="H379" s="266">
        <v>11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2" t="s">
        <v>149</v>
      </c>
      <c r="AU379" s="272" t="s">
        <v>147</v>
      </c>
      <c r="AV379" s="15" t="s">
        <v>146</v>
      </c>
      <c r="AW379" s="15" t="s">
        <v>30</v>
      </c>
      <c r="AX379" s="15" t="s">
        <v>81</v>
      </c>
      <c r="AY379" s="272" t="s">
        <v>138</v>
      </c>
    </row>
    <row r="380" s="2" customFormat="1" ht="24.15" customHeight="1">
      <c r="A380" s="38"/>
      <c r="B380" s="39"/>
      <c r="C380" s="215" t="s">
        <v>313</v>
      </c>
      <c r="D380" s="215" t="s">
        <v>142</v>
      </c>
      <c r="E380" s="216" t="s">
        <v>314</v>
      </c>
      <c r="F380" s="217" t="s">
        <v>315</v>
      </c>
      <c r="G380" s="218" t="s">
        <v>161</v>
      </c>
      <c r="H380" s="219">
        <v>53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39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0.001</v>
      </c>
      <c r="T380" s="226">
        <f>S380*H380</f>
        <v>0.052999999999999998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146</v>
      </c>
      <c r="AT380" s="227" t="s">
        <v>142</v>
      </c>
      <c r="AU380" s="227" t="s">
        <v>147</v>
      </c>
      <c r="AY380" s="17" t="s">
        <v>138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147</v>
      </c>
      <c r="BK380" s="228">
        <f>ROUND(I380*H380,2)</f>
        <v>0</v>
      </c>
      <c r="BL380" s="17" t="s">
        <v>146</v>
      </c>
      <c r="BM380" s="227" t="s">
        <v>316</v>
      </c>
    </row>
    <row r="381" s="13" customFormat="1">
      <c r="A381" s="13"/>
      <c r="B381" s="229"/>
      <c r="C381" s="230"/>
      <c r="D381" s="231" t="s">
        <v>149</v>
      </c>
      <c r="E381" s="232" t="s">
        <v>1</v>
      </c>
      <c r="F381" s="233" t="s">
        <v>317</v>
      </c>
      <c r="G381" s="230"/>
      <c r="H381" s="232" t="s">
        <v>1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9" t="s">
        <v>149</v>
      </c>
      <c r="AU381" s="239" t="s">
        <v>147</v>
      </c>
      <c r="AV381" s="13" t="s">
        <v>81</v>
      </c>
      <c r="AW381" s="13" t="s">
        <v>30</v>
      </c>
      <c r="AX381" s="13" t="s">
        <v>73</v>
      </c>
      <c r="AY381" s="239" t="s">
        <v>138</v>
      </c>
    </row>
    <row r="382" s="14" customFormat="1">
      <c r="A382" s="14"/>
      <c r="B382" s="240"/>
      <c r="C382" s="241"/>
      <c r="D382" s="231" t="s">
        <v>149</v>
      </c>
      <c r="E382" s="242" t="s">
        <v>1</v>
      </c>
      <c r="F382" s="243" t="s">
        <v>318</v>
      </c>
      <c r="G382" s="241"/>
      <c r="H382" s="244">
        <v>53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149</v>
      </c>
      <c r="AU382" s="250" t="s">
        <v>147</v>
      </c>
      <c r="AV382" s="14" t="s">
        <v>147</v>
      </c>
      <c r="AW382" s="14" t="s">
        <v>30</v>
      </c>
      <c r="AX382" s="14" t="s">
        <v>73</v>
      </c>
      <c r="AY382" s="250" t="s">
        <v>138</v>
      </c>
    </row>
    <row r="383" s="15" customFormat="1">
      <c r="A383" s="15"/>
      <c r="B383" s="262"/>
      <c r="C383" s="263"/>
      <c r="D383" s="231" t="s">
        <v>149</v>
      </c>
      <c r="E383" s="264" t="s">
        <v>1</v>
      </c>
      <c r="F383" s="265" t="s">
        <v>165</v>
      </c>
      <c r="G383" s="263"/>
      <c r="H383" s="266">
        <v>53</v>
      </c>
      <c r="I383" s="267"/>
      <c r="J383" s="263"/>
      <c r="K383" s="263"/>
      <c r="L383" s="268"/>
      <c r="M383" s="269"/>
      <c r="N383" s="270"/>
      <c r="O383" s="270"/>
      <c r="P383" s="270"/>
      <c r="Q383" s="270"/>
      <c r="R383" s="270"/>
      <c r="S383" s="270"/>
      <c r="T383" s="27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2" t="s">
        <v>149</v>
      </c>
      <c r="AU383" s="272" t="s">
        <v>147</v>
      </c>
      <c r="AV383" s="15" t="s">
        <v>146</v>
      </c>
      <c r="AW383" s="15" t="s">
        <v>30</v>
      </c>
      <c r="AX383" s="15" t="s">
        <v>81</v>
      </c>
      <c r="AY383" s="272" t="s">
        <v>138</v>
      </c>
    </row>
    <row r="384" s="2" customFormat="1" ht="24.15" customHeight="1">
      <c r="A384" s="38"/>
      <c r="B384" s="39"/>
      <c r="C384" s="215" t="s">
        <v>319</v>
      </c>
      <c r="D384" s="215" t="s">
        <v>142</v>
      </c>
      <c r="E384" s="216" t="s">
        <v>320</v>
      </c>
      <c r="F384" s="217" t="s">
        <v>321</v>
      </c>
      <c r="G384" s="218" t="s">
        <v>322</v>
      </c>
      <c r="H384" s="219">
        <v>6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39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0.0060000000000000001</v>
      </c>
      <c r="T384" s="226">
        <f>S384*H384</f>
        <v>0.036000000000000004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146</v>
      </c>
      <c r="AT384" s="227" t="s">
        <v>142</v>
      </c>
      <c r="AU384" s="227" t="s">
        <v>147</v>
      </c>
      <c r="AY384" s="17" t="s">
        <v>138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147</v>
      </c>
      <c r="BK384" s="228">
        <f>ROUND(I384*H384,2)</f>
        <v>0</v>
      </c>
      <c r="BL384" s="17" t="s">
        <v>146</v>
      </c>
      <c r="BM384" s="227" t="s">
        <v>323</v>
      </c>
    </row>
    <row r="385" s="13" customFormat="1">
      <c r="A385" s="13"/>
      <c r="B385" s="229"/>
      <c r="C385" s="230"/>
      <c r="D385" s="231" t="s">
        <v>149</v>
      </c>
      <c r="E385" s="232" t="s">
        <v>1</v>
      </c>
      <c r="F385" s="233" t="s">
        <v>324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149</v>
      </c>
      <c r="AU385" s="239" t="s">
        <v>147</v>
      </c>
      <c r="AV385" s="13" t="s">
        <v>81</v>
      </c>
      <c r="AW385" s="13" t="s">
        <v>30</v>
      </c>
      <c r="AX385" s="13" t="s">
        <v>73</v>
      </c>
      <c r="AY385" s="239" t="s">
        <v>138</v>
      </c>
    </row>
    <row r="386" s="14" customFormat="1">
      <c r="A386" s="14"/>
      <c r="B386" s="240"/>
      <c r="C386" s="241"/>
      <c r="D386" s="231" t="s">
        <v>149</v>
      </c>
      <c r="E386" s="242" t="s">
        <v>1</v>
      </c>
      <c r="F386" s="243" t="s">
        <v>81</v>
      </c>
      <c r="G386" s="241"/>
      <c r="H386" s="244">
        <v>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149</v>
      </c>
      <c r="AU386" s="250" t="s">
        <v>147</v>
      </c>
      <c r="AV386" s="14" t="s">
        <v>147</v>
      </c>
      <c r="AW386" s="14" t="s">
        <v>30</v>
      </c>
      <c r="AX386" s="14" t="s">
        <v>73</v>
      </c>
      <c r="AY386" s="250" t="s">
        <v>138</v>
      </c>
    </row>
    <row r="387" s="13" customFormat="1">
      <c r="A387" s="13"/>
      <c r="B387" s="229"/>
      <c r="C387" s="230"/>
      <c r="D387" s="231" t="s">
        <v>149</v>
      </c>
      <c r="E387" s="232" t="s">
        <v>1</v>
      </c>
      <c r="F387" s="233" t="s">
        <v>325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149</v>
      </c>
      <c r="AU387" s="239" t="s">
        <v>147</v>
      </c>
      <c r="AV387" s="13" t="s">
        <v>81</v>
      </c>
      <c r="AW387" s="13" t="s">
        <v>30</v>
      </c>
      <c r="AX387" s="13" t="s">
        <v>73</v>
      </c>
      <c r="AY387" s="239" t="s">
        <v>138</v>
      </c>
    </row>
    <row r="388" s="14" customFormat="1">
      <c r="A388" s="14"/>
      <c r="B388" s="240"/>
      <c r="C388" s="241"/>
      <c r="D388" s="231" t="s">
        <v>149</v>
      </c>
      <c r="E388" s="242" t="s">
        <v>1</v>
      </c>
      <c r="F388" s="243" t="s">
        <v>146</v>
      </c>
      <c r="G388" s="241"/>
      <c r="H388" s="244">
        <v>4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149</v>
      </c>
      <c r="AU388" s="250" t="s">
        <v>147</v>
      </c>
      <c r="AV388" s="14" t="s">
        <v>147</v>
      </c>
      <c r="AW388" s="14" t="s">
        <v>30</v>
      </c>
      <c r="AX388" s="14" t="s">
        <v>73</v>
      </c>
      <c r="AY388" s="250" t="s">
        <v>138</v>
      </c>
    </row>
    <row r="389" s="13" customFormat="1">
      <c r="A389" s="13"/>
      <c r="B389" s="229"/>
      <c r="C389" s="230"/>
      <c r="D389" s="231" t="s">
        <v>149</v>
      </c>
      <c r="E389" s="232" t="s">
        <v>1</v>
      </c>
      <c r="F389" s="233" t="s">
        <v>326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149</v>
      </c>
      <c r="AU389" s="239" t="s">
        <v>147</v>
      </c>
      <c r="AV389" s="13" t="s">
        <v>81</v>
      </c>
      <c r="AW389" s="13" t="s">
        <v>30</v>
      </c>
      <c r="AX389" s="13" t="s">
        <v>73</v>
      </c>
      <c r="AY389" s="239" t="s">
        <v>138</v>
      </c>
    </row>
    <row r="390" s="14" customFormat="1">
      <c r="A390" s="14"/>
      <c r="B390" s="240"/>
      <c r="C390" s="241"/>
      <c r="D390" s="231" t="s">
        <v>149</v>
      </c>
      <c r="E390" s="242" t="s">
        <v>1</v>
      </c>
      <c r="F390" s="243" t="s">
        <v>81</v>
      </c>
      <c r="G390" s="241"/>
      <c r="H390" s="244">
        <v>1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149</v>
      </c>
      <c r="AU390" s="250" t="s">
        <v>147</v>
      </c>
      <c r="AV390" s="14" t="s">
        <v>147</v>
      </c>
      <c r="AW390" s="14" t="s">
        <v>30</v>
      </c>
      <c r="AX390" s="14" t="s">
        <v>73</v>
      </c>
      <c r="AY390" s="250" t="s">
        <v>138</v>
      </c>
    </row>
    <row r="391" s="15" customFormat="1">
      <c r="A391" s="15"/>
      <c r="B391" s="262"/>
      <c r="C391" s="263"/>
      <c r="D391" s="231" t="s">
        <v>149</v>
      </c>
      <c r="E391" s="264" t="s">
        <v>1</v>
      </c>
      <c r="F391" s="265" t="s">
        <v>165</v>
      </c>
      <c r="G391" s="263"/>
      <c r="H391" s="266">
        <v>6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149</v>
      </c>
      <c r="AU391" s="272" t="s">
        <v>147</v>
      </c>
      <c r="AV391" s="15" t="s">
        <v>146</v>
      </c>
      <c r="AW391" s="15" t="s">
        <v>30</v>
      </c>
      <c r="AX391" s="15" t="s">
        <v>81</v>
      </c>
      <c r="AY391" s="272" t="s">
        <v>138</v>
      </c>
    </row>
    <row r="392" s="2" customFormat="1" ht="24.15" customHeight="1">
      <c r="A392" s="38"/>
      <c r="B392" s="39"/>
      <c r="C392" s="215" t="s">
        <v>327</v>
      </c>
      <c r="D392" s="215" t="s">
        <v>142</v>
      </c>
      <c r="E392" s="216" t="s">
        <v>328</v>
      </c>
      <c r="F392" s="217" t="s">
        <v>329</v>
      </c>
      <c r="G392" s="218" t="s">
        <v>322</v>
      </c>
      <c r="H392" s="219">
        <v>28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39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0.0089999999999999993</v>
      </c>
      <c r="T392" s="226">
        <f>S392*H392</f>
        <v>0.252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146</v>
      </c>
      <c r="AT392" s="227" t="s">
        <v>142</v>
      </c>
      <c r="AU392" s="227" t="s">
        <v>147</v>
      </c>
      <c r="AY392" s="17" t="s">
        <v>138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147</v>
      </c>
      <c r="BK392" s="228">
        <f>ROUND(I392*H392,2)</f>
        <v>0</v>
      </c>
      <c r="BL392" s="17" t="s">
        <v>146</v>
      </c>
      <c r="BM392" s="227" t="s">
        <v>330</v>
      </c>
    </row>
    <row r="393" s="13" customFormat="1">
      <c r="A393" s="13"/>
      <c r="B393" s="229"/>
      <c r="C393" s="230"/>
      <c r="D393" s="231" t="s">
        <v>149</v>
      </c>
      <c r="E393" s="232" t="s">
        <v>1</v>
      </c>
      <c r="F393" s="233" t="s">
        <v>331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149</v>
      </c>
      <c r="AU393" s="239" t="s">
        <v>147</v>
      </c>
      <c r="AV393" s="13" t="s">
        <v>81</v>
      </c>
      <c r="AW393" s="13" t="s">
        <v>30</v>
      </c>
      <c r="AX393" s="13" t="s">
        <v>73</v>
      </c>
      <c r="AY393" s="239" t="s">
        <v>138</v>
      </c>
    </row>
    <row r="394" s="13" customFormat="1">
      <c r="A394" s="13"/>
      <c r="B394" s="229"/>
      <c r="C394" s="230"/>
      <c r="D394" s="231" t="s">
        <v>149</v>
      </c>
      <c r="E394" s="232" t="s">
        <v>1</v>
      </c>
      <c r="F394" s="233" t="s">
        <v>332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149</v>
      </c>
      <c r="AU394" s="239" t="s">
        <v>147</v>
      </c>
      <c r="AV394" s="13" t="s">
        <v>81</v>
      </c>
      <c r="AW394" s="13" t="s">
        <v>30</v>
      </c>
      <c r="AX394" s="13" t="s">
        <v>73</v>
      </c>
      <c r="AY394" s="239" t="s">
        <v>138</v>
      </c>
    </row>
    <row r="395" s="14" customFormat="1">
      <c r="A395" s="14"/>
      <c r="B395" s="240"/>
      <c r="C395" s="241"/>
      <c r="D395" s="231" t="s">
        <v>149</v>
      </c>
      <c r="E395" s="242" t="s">
        <v>1</v>
      </c>
      <c r="F395" s="243" t="s">
        <v>179</v>
      </c>
      <c r="G395" s="241"/>
      <c r="H395" s="244">
        <v>5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149</v>
      </c>
      <c r="AU395" s="250" t="s">
        <v>147</v>
      </c>
      <c r="AV395" s="14" t="s">
        <v>147</v>
      </c>
      <c r="AW395" s="14" t="s">
        <v>30</v>
      </c>
      <c r="AX395" s="14" t="s">
        <v>73</v>
      </c>
      <c r="AY395" s="250" t="s">
        <v>138</v>
      </c>
    </row>
    <row r="396" s="13" customFormat="1">
      <c r="A396" s="13"/>
      <c r="B396" s="229"/>
      <c r="C396" s="230"/>
      <c r="D396" s="231" t="s">
        <v>149</v>
      </c>
      <c r="E396" s="232" t="s">
        <v>1</v>
      </c>
      <c r="F396" s="233" t="s">
        <v>244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149</v>
      </c>
      <c r="AU396" s="239" t="s">
        <v>147</v>
      </c>
      <c r="AV396" s="13" t="s">
        <v>81</v>
      </c>
      <c r="AW396" s="13" t="s">
        <v>30</v>
      </c>
      <c r="AX396" s="13" t="s">
        <v>73</v>
      </c>
      <c r="AY396" s="239" t="s">
        <v>138</v>
      </c>
    </row>
    <row r="397" s="13" customFormat="1">
      <c r="A397" s="13"/>
      <c r="B397" s="229"/>
      <c r="C397" s="230"/>
      <c r="D397" s="231" t="s">
        <v>149</v>
      </c>
      <c r="E397" s="232" t="s">
        <v>1</v>
      </c>
      <c r="F397" s="233" t="s">
        <v>333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149</v>
      </c>
      <c r="AU397" s="239" t="s">
        <v>147</v>
      </c>
      <c r="AV397" s="13" t="s">
        <v>81</v>
      </c>
      <c r="AW397" s="13" t="s">
        <v>30</v>
      </c>
      <c r="AX397" s="13" t="s">
        <v>73</v>
      </c>
      <c r="AY397" s="239" t="s">
        <v>138</v>
      </c>
    </row>
    <row r="398" s="14" customFormat="1">
      <c r="A398" s="14"/>
      <c r="B398" s="240"/>
      <c r="C398" s="241"/>
      <c r="D398" s="231" t="s">
        <v>149</v>
      </c>
      <c r="E398" s="242" t="s">
        <v>1</v>
      </c>
      <c r="F398" s="243" t="s">
        <v>177</v>
      </c>
      <c r="G398" s="241"/>
      <c r="H398" s="244">
        <v>6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149</v>
      </c>
      <c r="AU398" s="250" t="s">
        <v>147</v>
      </c>
      <c r="AV398" s="14" t="s">
        <v>147</v>
      </c>
      <c r="AW398" s="14" t="s">
        <v>30</v>
      </c>
      <c r="AX398" s="14" t="s">
        <v>73</v>
      </c>
      <c r="AY398" s="250" t="s">
        <v>138</v>
      </c>
    </row>
    <row r="399" s="13" customFormat="1">
      <c r="A399" s="13"/>
      <c r="B399" s="229"/>
      <c r="C399" s="230"/>
      <c r="D399" s="231" t="s">
        <v>149</v>
      </c>
      <c r="E399" s="232" t="s">
        <v>1</v>
      </c>
      <c r="F399" s="233" t="s">
        <v>301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149</v>
      </c>
      <c r="AU399" s="239" t="s">
        <v>147</v>
      </c>
      <c r="AV399" s="13" t="s">
        <v>81</v>
      </c>
      <c r="AW399" s="13" t="s">
        <v>30</v>
      </c>
      <c r="AX399" s="13" t="s">
        <v>73</v>
      </c>
      <c r="AY399" s="239" t="s">
        <v>138</v>
      </c>
    </row>
    <row r="400" s="14" customFormat="1">
      <c r="A400" s="14"/>
      <c r="B400" s="240"/>
      <c r="C400" s="241"/>
      <c r="D400" s="231" t="s">
        <v>149</v>
      </c>
      <c r="E400" s="242" t="s">
        <v>1</v>
      </c>
      <c r="F400" s="243" t="s">
        <v>146</v>
      </c>
      <c r="G400" s="241"/>
      <c r="H400" s="244">
        <v>4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149</v>
      </c>
      <c r="AU400" s="250" t="s">
        <v>147</v>
      </c>
      <c r="AV400" s="14" t="s">
        <v>147</v>
      </c>
      <c r="AW400" s="14" t="s">
        <v>30</v>
      </c>
      <c r="AX400" s="14" t="s">
        <v>73</v>
      </c>
      <c r="AY400" s="250" t="s">
        <v>138</v>
      </c>
    </row>
    <row r="401" s="13" customFormat="1">
      <c r="A401" s="13"/>
      <c r="B401" s="229"/>
      <c r="C401" s="230"/>
      <c r="D401" s="231" t="s">
        <v>149</v>
      </c>
      <c r="E401" s="232" t="s">
        <v>1</v>
      </c>
      <c r="F401" s="233" t="s">
        <v>334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149</v>
      </c>
      <c r="AU401" s="239" t="s">
        <v>147</v>
      </c>
      <c r="AV401" s="13" t="s">
        <v>81</v>
      </c>
      <c r="AW401" s="13" t="s">
        <v>30</v>
      </c>
      <c r="AX401" s="13" t="s">
        <v>73</v>
      </c>
      <c r="AY401" s="239" t="s">
        <v>138</v>
      </c>
    </row>
    <row r="402" s="14" customFormat="1">
      <c r="A402" s="14"/>
      <c r="B402" s="240"/>
      <c r="C402" s="241"/>
      <c r="D402" s="231" t="s">
        <v>149</v>
      </c>
      <c r="E402" s="242" t="s">
        <v>1</v>
      </c>
      <c r="F402" s="243" t="s">
        <v>335</v>
      </c>
      <c r="G402" s="241"/>
      <c r="H402" s="244">
        <v>13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149</v>
      </c>
      <c r="AU402" s="250" t="s">
        <v>147</v>
      </c>
      <c r="AV402" s="14" t="s">
        <v>147</v>
      </c>
      <c r="AW402" s="14" t="s">
        <v>30</v>
      </c>
      <c r="AX402" s="14" t="s">
        <v>73</v>
      </c>
      <c r="AY402" s="250" t="s">
        <v>138</v>
      </c>
    </row>
    <row r="403" s="15" customFormat="1">
      <c r="A403" s="15"/>
      <c r="B403" s="262"/>
      <c r="C403" s="263"/>
      <c r="D403" s="231" t="s">
        <v>149</v>
      </c>
      <c r="E403" s="264" t="s">
        <v>1</v>
      </c>
      <c r="F403" s="265" t="s">
        <v>165</v>
      </c>
      <c r="G403" s="263"/>
      <c r="H403" s="266">
        <v>28</v>
      </c>
      <c r="I403" s="267"/>
      <c r="J403" s="263"/>
      <c r="K403" s="263"/>
      <c r="L403" s="268"/>
      <c r="M403" s="269"/>
      <c r="N403" s="270"/>
      <c r="O403" s="270"/>
      <c r="P403" s="270"/>
      <c r="Q403" s="270"/>
      <c r="R403" s="270"/>
      <c r="S403" s="270"/>
      <c r="T403" s="27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2" t="s">
        <v>149</v>
      </c>
      <c r="AU403" s="272" t="s">
        <v>147</v>
      </c>
      <c r="AV403" s="15" t="s">
        <v>146</v>
      </c>
      <c r="AW403" s="15" t="s">
        <v>30</v>
      </c>
      <c r="AX403" s="15" t="s">
        <v>81</v>
      </c>
      <c r="AY403" s="272" t="s">
        <v>138</v>
      </c>
    </row>
    <row r="404" s="2" customFormat="1" ht="24.15" customHeight="1">
      <c r="A404" s="38"/>
      <c r="B404" s="39"/>
      <c r="C404" s="215" t="s">
        <v>336</v>
      </c>
      <c r="D404" s="215" t="s">
        <v>142</v>
      </c>
      <c r="E404" s="216" t="s">
        <v>337</v>
      </c>
      <c r="F404" s="217" t="s">
        <v>338</v>
      </c>
      <c r="G404" s="218" t="s">
        <v>322</v>
      </c>
      <c r="H404" s="219">
        <v>1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0.040000000000000001</v>
      </c>
      <c r="T404" s="226">
        <f>S404*H404</f>
        <v>0.040000000000000001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146</v>
      </c>
      <c r="AT404" s="227" t="s">
        <v>142</v>
      </c>
      <c r="AU404" s="227" t="s">
        <v>147</v>
      </c>
      <c r="AY404" s="17" t="s">
        <v>138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147</v>
      </c>
      <c r="BK404" s="228">
        <f>ROUND(I404*H404,2)</f>
        <v>0</v>
      </c>
      <c r="BL404" s="17" t="s">
        <v>146</v>
      </c>
      <c r="BM404" s="227" t="s">
        <v>339</v>
      </c>
    </row>
    <row r="405" s="13" customFormat="1">
      <c r="A405" s="13"/>
      <c r="B405" s="229"/>
      <c r="C405" s="230"/>
      <c r="D405" s="231" t="s">
        <v>149</v>
      </c>
      <c r="E405" s="232" t="s">
        <v>1</v>
      </c>
      <c r="F405" s="233" t="s">
        <v>301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149</v>
      </c>
      <c r="AU405" s="239" t="s">
        <v>147</v>
      </c>
      <c r="AV405" s="13" t="s">
        <v>81</v>
      </c>
      <c r="AW405" s="13" t="s">
        <v>30</v>
      </c>
      <c r="AX405" s="13" t="s">
        <v>73</v>
      </c>
      <c r="AY405" s="239" t="s">
        <v>138</v>
      </c>
    </row>
    <row r="406" s="14" customFormat="1">
      <c r="A406" s="14"/>
      <c r="B406" s="240"/>
      <c r="C406" s="241"/>
      <c r="D406" s="231" t="s">
        <v>149</v>
      </c>
      <c r="E406" s="242" t="s">
        <v>1</v>
      </c>
      <c r="F406" s="243" t="s">
        <v>81</v>
      </c>
      <c r="G406" s="241"/>
      <c r="H406" s="244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149</v>
      </c>
      <c r="AU406" s="250" t="s">
        <v>147</v>
      </c>
      <c r="AV406" s="14" t="s">
        <v>147</v>
      </c>
      <c r="AW406" s="14" t="s">
        <v>30</v>
      </c>
      <c r="AX406" s="14" t="s">
        <v>81</v>
      </c>
      <c r="AY406" s="250" t="s">
        <v>138</v>
      </c>
    </row>
    <row r="407" s="2" customFormat="1" ht="24.15" customHeight="1">
      <c r="A407" s="38"/>
      <c r="B407" s="39"/>
      <c r="C407" s="215" t="s">
        <v>340</v>
      </c>
      <c r="D407" s="215" t="s">
        <v>142</v>
      </c>
      <c r="E407" s="216" t="s">
        <v>341</v>
      </c>
      <c r="F407" s="217" t="s">
        <v>342</v>
      </c>
      <c r="G407" s="218" t="s">
        <v>322</v>
      </c>
      <c r="H407" s="219">
        <v>150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0.001</v>
      </c>
      <c r="T407" s="226">
        <f>S407*H407</f>
        <v>0.14999999999999999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146</v>
      </c>
      <c r="AT407" s="227" t="s">
        <v>142</v>
      </c>
      <c r="AU407" s="227" t="s">
        <v>147</v>
      </c>
      <c r="AY407" s="17" t="s">
        <v>138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147</v>
      </c>
      <c r="BK407" s="228">
        <f>ROUND(I407*H407,2)</f>
        <v>0</v>
      </c>
      <c r="BL407" s="17" t="s">
        <v>146</v>
      </c>
      <c r="BM407" s="227" t="s">
        <v>343</v>
      </c>
    </row>
    <row r="408" s="2" customFormat="1" ht="24.15" customHeight="1">
      <c r="A408" s="38"/>
      <c r="B408" s="39"/>
      <c r="C408" s="215" t="s">
        <v>344</v>
      </c>
      <c r="D408" s="215" t="s">
        <v>142</v>
      </c>
      <c r="E408" s="216" t="s">
        <v>345</v>
      </c>
      <c r="F408" s="217" t="s">
        <v>346</v>
      </c>
      <c r="G408" s="218" t="s">
        <v>322</v>
      </c>
      <c r="H408" s="219">
        <v>12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39</v>
      </c>
      <c r="O408" s="91"/>
      <c r="P408" s="225">
        <f>O408*H408</f>
        <v>0</v>
      </c>
      <c r="Q408" s="225">
        <v>0</v>
      </c>
      <c r="R408" s="225">
        <f>Q408*H408</f>
        <v>0</v>
      </c>
      <c r="S408" s="225">
        <v>0.001</v>
      </c>
      <c r="T408" s="226">
        <f>S408*H408</f>
        <v>0.012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146</v>
      </c>
      <c r="AT408" s="227" t="s">
        <v>142</v>
      </c>
      <c r="AU408" s="227" t="s">
        <v>147</v>
      </c>
      <c r="AY408" s="17" t="s">
        <v>138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147</v>
      </c>
      <c r="BK408" s="228">
        <f>ROUND(I408*H408,2)</f>
        <v>0</v>
      </c>
      <c r="BL408" s="17" t="s">
        <v>146</v>
      </c>
      <c r="BM408" s="227" t="s">
        <v>347</v>
      </c>
    </row>
    <row r="409" s="14" customFormat="1">
      <c r="A409" s="14"/>
      <c r="B409" s="240"/>
      <c r="C409" s="241"/>
      <c r="D409" s="231" t="s">
        <v>149</v>
      </c>
      <c r="E409" s="242" t="s">
        <v>1</v>
      </c>
      <c r="F409" s="243" t="s">
        <v>198</v>
      </c>
      <c r="G409" s="241"/>
      <c r="H409" s="244">
        <v>12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149</v>
      </c>
      <c r="AU409" s="250" t="s">
        <v>147</v>
      </c>
      <c r="AV409" s="14" t="s">
        <v>147</v>
      </c>
      <c r="AW409" s="14" t="s">
        <v>30</v>
      </c>
      <c r="AX409" s="14" t="s">
        <v>81</v>
      </c>
      <c r="AY409" s="250" t="s">
        <v>138</v>
      </c>
    </row>
    <row r="410" s="2" customFormat="1" ht="24.15" customHeight="1">
      <c r="A410" s="38"/>
      <c r="B410" s="39"/>
      <c r="C410" s="215" t="s">
        <v>348</v>
      </c>
      <c r="D410" s="215" t="s">
        <v>142</v>
      </c>
      <c r="E410" s="216" t="s">
        <v>349</v>
      </c>
      <c r="F410" s="217" t="s">
        <v>350</v>
      </c>
      <c r="G410" s="218" t="s">
        <v>168</v>
      </c>
      <c r="H410" s="219">
        <v>1.8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0.045999999999999999</v>
      </c>
      <c r="T410" s="226">
        <f>S410*H410</f>
        <v>0.082799999999999999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146</v>
      </c>
      <c r="AT410" s="227" t="s">
        <v>142</v>
      </c>
      <c r="AU410" s="227" t="s">
        <v>147</v>
      </c>
      <c r="AY410" s="17" t="s">
        <v>138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147</v>
      </c>
      <c r="BK410" s="228">
        <f>ROUND(I410*H410,2)</f>
        <v>0</v>
      </c>
      <c r="BL410" s="17" t="s">
        <v>146</v>
      </c>
      <c r="BM410" s="227" t="s">
        <v>351</v>
      </c>
    </row>
    <row r="411" s="13" customFormat="1">
      <c r="A411" s="13"/>
      <c r="B411" s="229"/>
      <c r="C411" s="230"/>
      <c r="D411" s="231" t="s">
        <v>149</v>
      </c>
      <c r="E411" s="232" t="s">
        <v>1</v>
      </c>
      <c r="F411" s="233" t="s">
        <v>352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149</v>
      </c>
      <c r="AU411" s="239" t="s">
        <v>147</v>
      </c>
      <c r="AV411" s="13" t="s">
        <v>81</v>
      </c>
      <c r="AW411" s="13" t="s">
        <v>30</v>
      </c>
      <c r="AX411" s="13" t="s">
        <v>73</v>
      </c>
      <c r="AY411" s="239" t="s">
        <v>138</v>
      </c>
    </row>
    <row r="412" s="14" customFormat="1">
      <c r="A412" s="14"/>
      <c r="B412" s="240"/>
      <c r="C412" s="241"/>
      <c r="D412" s="231" t="s">
        <v>149</v>
      </c>
      <c r="E412" s="242" t="s">
        <v>1</v>
      </c>
      <c r="F412" s="243" t="s">
        <v>211</v>
      </c>
      <c r="G412" s="241"/>
      <c r="H412" s="244">
        <v>1.8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149</v>
      </c>
      <c r="AU412" s="250" t="s">
        <v>147</v>
      </c>
      <c r="AV412" s="14" t="s">
        <v>147</v>
      </c>
      <c r="AW412" s="14" t="s">
        <v>30</v>
      </c>
      <c r="AX412" s="14" t="s">
        <v>81</v>
      </c>
      <c r="AY412" s="250" t="s">
        <v>138</v>
      </c>
    </row>
    <row r="413" s="2" customFormat="1" ht="24.15" customHeight="1">
      <c r="A413" s="38"/>
      <c r="B413" s="39"/>
      <c r="C413" s="215" t="s">
        <v>353</v>
      </c>
      <c r="D413" s="215" t="s">
        <v>142</v>
      </c>
      <c r="E413" s="216" t="s">
        <v>354</v>
      </c>
      <c r="F413" s="217" t="s">
        <v>355</v>
      </c>
      <c r="G413" s="218" t="s">
        <v>168</v>
      </c>
      <c r="H413" s="219">
        <v>11.446999999999999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39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0.068000000000000005</v>
      </c>
      <c r="T413" s="226">
        <f>S413*H413</f>
        <v>0.77839599999999998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146</v>
      </c>
      <c r="AT413" s="227" t="s">
        <v>142</v>
      </c>
      <c r="AU413" s="227" t="s">
        <v>147</v>
      </c>
      <c r="AY413" s="17" t="s">
        <v>138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147</v>
      </c>
      <c r="BK413" s="228">
        <f>ROUND(I413*H413,2)</f>
        <v>0</v>
      </c>
      <c r="BL413" s="17" t="s">
        <v>146</v>
      </c>
      <c r="BM413" s="227" t="s">
        <v>356</v>
      </c>
    </row>
    <row r="414" s="13" customFormat="1">
      <c r="A414" s="13"/>
      <c r="B414" s="229"/>
      <c r="C414" s="230"/>
      <c r="D414" s="231" t="s">
        <v>149</v>
      </c>
      <c r="E414" s="232" t="s">
        <v>1</v>
      </c>
      <c r="F414" s="233" t="s">
        <v>334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149</v>
      </c>
      <c r="AU414" s="239" t="s">
        <v>147</v>
      </c>
      <c r="AV414" s="13" t="s">
        <v>81</v>
      </c>
      <c r="AW414" s="13" t="s">
        <v>30</v>
      </c>
      <c r="AX414" s="13" t="s">
        <v>73</v>
      </c>
      <c r="AY414" s="239" t="s">
        <v>138</v>
      </c>
    </row>
    <row r="415" s="14" customFormat="1">
      <c r="A415" s="14"/>
      <c r="B415" s="240"/>
      <c r="C415" s="241"/>
      <c r="D415" s="231" t="s">
        <v>149</v>
      </c>
      <c r="E415" s="242" t="s">
        <v>1</v>
      </c>
      <c r="F415" s="243" t="s">
        <v>357</v>
      </c>
      <c r="G415" s="241"/>
      <c r="H415" s="244">
        <v>9.6470000000000002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149</v>
      </c>
      <c r="AU415" s="250" t="s">
        <v>147</v>
      </c>
      <c r="AV415" s="14" t="s">
        <v>147</v>
      </c>
      <c r="AW415" s="14" t="s">
        <v>30</v>
      </c>
      <c r="AX415" s="14" t="s">
        <v>73</v>
      </c>
      <c r="AY415" s="250" t="s">
        <v>138</v>
      </c>
    </row>
    <row r="416" s="13" customFormat="1">
      <c r="A416" s="13"/>
      <c r="B416" s="229"/>
      <c r="C416" s="230"/>
      <c r="D416" s="231" t="s">
        <v>149</v>
      </c>
      <c r="E416" s="232" t="s">
        <v>1</v>
      </c>
      <c r="F416" s="233" t="s">
        <v>358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149</v>
      </c>
      <c r="AU416" s="239" t="s">
        <v>147</v>
      </c>
      <c r="AV416" s="13" t="s">
        <v>81</v>
      </c>
      <c r="AW416" s="13" t="s">
        <v>30</v>
      </c>
      <c r="AX416" s="13" t="s">
        <v>73</v>
      </c>
      <c r="AY416" s="239" t="s">
        <v>138</v>
      </c>
    </row>
    <row r="417" s="14" customFormat="1">
      <c r="A417" s="14"/>
      <c r="B417" s="240"/>
      <c r="C417" s="241"/>
      <c r="D417" s="231" t="s">
        <v>149</v>
      </c>
      <c r="E417" s="242" t="s">
        <v>1</v>
      </c>
      <c r="F417" s="243" t="s">
        <v>211</v>
      </c>
      <c r="G417" s="241"/>
      <c r="H417" s="244">
        <v>1.8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149</v>
      </c>
      <c r="AU417" s="250" t="s">
        <v>147</v>
      </c>
      <c r="AV417" s="14" t="s">
        <v>147</v>
      </c>
      <c r="AW417" s="14" t="s">
        <v>30</v>
      </c>
      <c r="AX417" s="14" t="s">
        <v>73</v>
      </c>
      <c r="AY417" s="250" t="s">
        <v>138</v>
      </c>
    </row>
    <row r="418" s="15" customFormat="1">
      <c r="A418" s="15"/>
      <c r="B418" s="262"/>
      <c r="C418" s="263"/>
      <c r="D418" s="231" t="s">
        <v>149</v>
      </c>
      <c r="E418" s="264" t="s">
        <v>1</v>
      </c>
      <c r="F418" s="265" t="s">
        <v>165</v>
      </c>
      <c r="G418" s="263"/>
      <c r="H418" s="266">
        <v>11.447000000000001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149</v>
      </c>
      <c r="AU418" s="272" t="s">
        <v>147</v>
      </c>
      <c r="AV418" s="15" t="s">
        <v>146</v>
      </c>
      <c r="AW418" s="15" t="s">
        <v>30</v>
      </c>
      <c r="AX418" s="15" t="s">
        <v>81</v>
      </c>
      <c r="AY418" s="272" t="s">
        <v>138</v>
      </c>
    </row>
    <row r="419" s="12" customFormat="1" ht="22.8" customHeight="1">
      <c r="A419" s="12"/>
      <c r="B419" s="199"/>
      <c r="C419" s="200"/>
      <c r="D419" s="201" t="s">
        <v>72</v>
      </c>
      <c r="E419" s="213" t="s">
        <v>359</v>
      </c>
      <c r="F419" s="213" t="s">
        <v>360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SUM(P420:P426)</f>
        <v>0</v>
      </c>
      <c r="Q419" s="207"/>
      <c r="R419" s="208">
        <f>SUM(R420:R426)</f>
        <v>0</v>
      </c>
      <c r="S419" s="207"/>
      <c r="T419" s="209">
        <f>SUM(T420:T426)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81</v>
      </c>
      <c r="AT419" s="211" t="s">
        <v>72</v>
      </c>
      <c r="AU419" s="211" t="s">
        <v>81</v>
      </c>
      <c r="AY419" s="210" t="s">
        <v>138</v>
      </c>
      <c r="BK419" s="212">
        <f>SUM(BK420:BK426)</f>
        <v>0</v>
      </c>
    </row>
    <row r="420" s="2" customFormat="1" ht="24.15" customHeight="1">
      <c r="A420" s="38"/>
      <c r="B420" s="39"/>
      <c r="C420" s="215" t="s">
        <v>361</v>
      </c>
      <c r="D420" s="215" t="s">
        <v>142</v>
      </c>
      <c r="E420" s="216" t="s">
        <v>362</v>
      </c>
      <c r="F420" s="217" t="s">
        <v>363</v>
      </c>
      <c r="G420" s="218" t="s">
        <v>145</v>
      </c>
      <c r="H420" s="219">
        <v>5.5949999999999998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146</v>
      </c>
      <c r="AT420" s="227" t="s">
        <v>142</v>
      </c>
      <c r="AU420" s="227" t="s">
        <v>147</v>
      </c>
      <c r="AY420" s="17" t="s">
        <v>138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147</v>
      </c>
      <c r="BK420" s="228">
        <f>ROUND(I420*H420,2)</f>
        <v>0</v>
      </c>
      <c r="BL420" s="17" t="s">
        <v>146</v>
      </c>
      <c r="BM420" s="227" t="s">
        <v>364</v>
      </c>
    </row>
    <row r="421" s="2" customFormat="1" ht="24.15" customHeight="1">
      <c r="A421" s="38"/>
      <c r="B421" s="39"/>
      <c r="C421" s="215" t="s">
        <v>365</v>
      </c>
      <c r="D421" s="215" t="s">
        <v>142</v>
      </c>
      <c r="E421" s="216" t="s">
        <v>366</v>
      </c>
      <c r="F421" s="217" t="s">
        <v>367</v>
      </c>
      <c r="G421" s="218" t="s">
        <v>145</v>
      </c>
      <c r="H421" s="219">
        <v>139.875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146</v>
      </c>
      <c r="AT421" s="227" t="s">
        <v>142</v>
      </c>
      <c r="AU421" s="227" t="s">
        <v>147</v>
      </c>
      <c r="AY421" s="17" t="s">
        <v>138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147</v>
      </c>
      <c r="BK421" s="228">
        <f>ROUND(I421*H421,2)</f>
        <v>0</v>
      </c>
      <c r="BL421" s="17" t="s">
        <v>146</v>
      </c>
      <c r="BM421" s="227" t="s">
        <v>368</v>
      </c>
    </row>
    <row r="422" s="14" customFormat="1">
      <c r="A422" s="14"/>
      <c r="B422" s="240"/>
      <c r="C422" s="241"/>
      <c r="D422" s="231" t="s">
        <v>149</v>
      </c>
      <c r="E422" s="241"/>
      <c r="F422" s="243" t="s">
        <v>369</v>
      </c>
      <c r="G422" s="241"/>
      <c r="H422" s="244">
        <v>139.875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149</v>
      </c>
      <c r="AU422" s="250" t="s">
        <v>147</v>
      </c>
      <c r="AV422" s="14" t="s">
        <v>147</v>
      </c>
      <c r="AW422" s="14" t="s">
        <v>4</v>
      </c>
      <c r="AX422" s="14" t="s">
        <v>81</v>
      </c>
      <c r="AY422" s="250" t="s">
        <v>138</v>
      </c>
    </row>
    <row r="423" s="2" customFormat="1" ht="24.15" customHeight="1">
      <c r="A423" s="38"/>
      <c r="B423" s="39"/>
      <c r="C423" s="215" t="s">
        <v>370</v>
      </c>
      <c r="D423" s="215" t="s">
        <v>142</v>
      </c>
      <c r="E423" s="216" t="s">
        <v>371</v>
      </c>
      <c r="F423" s="217" t="s">
        <v>372</v>
      </c>
      <c r="G423" s="218" t="s">
        <v>145</v>
      </c>
      <c r="H423" s="219">
        <v>5.5949999999999998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146</v>
      </c>
      <c r="AT423" s="227" t="s">
        <v>142</v>
      </c>
      <c r="AU423" s="227" t="s">
        <v>147</v>
      </c>
      <c r="AY423" s="17" t="s">
        <v>138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147</v>
      </c>
      <c r="BK423" s="228">
        <f>ROUND(I423*H423,2)</f>
        <v>0</v>
      </c>
      <c r="BL423" s="17" t="s">
        <v>146</v>
      </c>
      <c r="BM423" s="227" t="s">
        <v>373</v>
      </c>
    </row>
    <row r="424" s="2" customFormat="1" ht="24.15" customHeight="1">
      <c r="A424" s="38"/>
      <c r="B424" s="39"/>
      <c r="C424" s="215" t="s">
        <v>374</v>
      </c>
      <c r="D424" s="215" t="s">
        <v>142</v>
      </c>
      <c r="E424" s="216" t="s">
        <v>375</v>
      </c>
      <c r="F424" s="217" t="s">
        <v>376</v>
      </c>
      <c r="G424" s="218" t="s">
        <v>145</v>
      </c>
      <c r="H424" s="219">
        <v>106.30500000000001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</v>
      </c>
      <c r="T424" s="226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146</v>
      </c>
      <c r="AT424" s="227" t="s">
        <v>142</v>
      </c>
      <c r="AU424" s="227" t="s">
        <v>147</v>
      </c>
      <c r="AY424" s="17" t="s">
        <v>138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147</v>
      </c>
      <c r="BK424" s="228">
        <f>ROUND(I424*H424,2)</f>
        <v>0</v>
      </c>
      <c r="BL424" s="17" t="s">
        <v>146</v>
      </c>
      <c r="BM424" s="227" t="s">
        <v>377</v>
      </c>
    </row>
    <row r="425" s="14" customFormat="1">
      <c r="A425" s="14"/>
      <c r="B425" s="240"/>
      <c r="C425" s="241"/>
      <c r="D425" s="231" t="s">
        <v>149</v>
      </c>
      <c r="E425" s="241"/>
      <c r="F425" s="243" t="s">
        <v>378</v>
      </c>
      <c r="G425" s="241"/>
      <c r="H425" s="244">
        <v>106.30500000000001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149</v>
      </c>
      <c r="AU425" s="250" t="s">
        <v>147</v>
      </c>
      <c r="AV425" s="14" t="s">
        <v>147</v>
      </c>
      <c r="AW425" s="14" t="s">
        <v>4</v>
      </c>
      <c r="AX425" s="14" t="s">
        <v>81</v>
      </c>
      <c r="AY425" s="250" t="s">
        <v>138</v>
      </c>
    </row>
    <row r="426" s="2" customFormat="1" ht="24.15" customHeight="1">
      <c r="A426" s="38"/>
      <c r="B426" s="39"/>
      <c r="C426" s="215" t="s">
        <v>379</v>
      </c>
      <c r="D426" s="215" t="s">
        <v>142</v>
      </c>
      <c r="E426" s="216" t="s">
        <v>380</v>
      </c>
      <c r="F426" s="217" t="s">
        <v>381</v>
      </c>
      <c r="G426" s="218" t="s">
        <v>145</v>
      </c>
      <c r="H426" s="219">
        <v>5.5949999999999998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39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146</v>
      </c>
      <c r="AT426" s="227" t="s">
        <v>142</v>
      </c>
      <c r="AU426" s="227" t="s">
        <v>147</v>
      </c>
      <c r="AY426" s="17" t="s">
        <v>138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147</v>
      </c>
      <c r="BK426" s="228">
        <f>ROUND(I426*H426,2)</f>
        <v>0</v>
      </c>
      <c r="BL426" s="17" t="s">
        <v>146</v>
      </c>
      <c r="BM426" s="227" t="s">
        <v>382</v>
      </c>
    </row>
    <row r="427" s="12" customFormat="1" ht="22.8" customHeight="1">
      <c r="A427" s="12"/>
      <c r="B427" s="199"/>
      <c r="C427" s="200"/>
      <c r="D427" s="201" t="s">
        <v>72</v>
      </c>
      <c r="E427" s="213" t="s">
        <v>383</v>
      </c>
      <c r="F427" s="213" t="s">
        <v>384</v>
      </c>
      <c r="G427" s="200"/>
      <c r="H427" s="200"/>
      <c r="I427" s="203"/>
      <c r="J427" s="214">
        <f>BK427</f>
        <v>0</v>
      </c>
      <c r="K427" s="200"/>
      <c r="L427" s="205"/>
      <c r="M427" s="206"/>
      <c r="N427" s="207"/>
      <c r="O427" s="207"/>
      <c r="P427" s="208">
        <f>SUM(P428:P430)</f>
        <v>0</v>
      </c>
      <c r="Q427" s="207"/>
      <c r="R427" s="208">
        <f>SUM(R428:R430)</f>
        <v>0</v>
      </c>
      <c r="S427" s="207"/>
      <c r="T427" s="209">
        <f>SUM(T428:T430)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0" t="s">
        <v>81</v>
      </c>
      <c r="AT427" s="211" t="s">
        <v>72</v>
      </c>
      <c r="AU427" s="211" t="s">
        <v>81</v>
      </c>
      <c r="AY427" s="210" t="s">
        <v>138</v>
      </c>
      <c r="BK427" s="212">
        <f>SUM(BK428:BK430)</f>
        <v>0</v>
      </c>
    </row>
    <row r="428" s="2" customFormat="1" ht="14.4" customHeight="1">
      <c r="A428" s="38"/>
      <c r="B428" s="39"/>
      <c r="C428" s="215" t="s">
        <v>385</v>
      </c>
      <c r="D428" s="215" t="s">
        <v>142</v>
      </c>
      <c r="E428" s="216" t="s">
        <v>386</v>
      </c>
      <c r="F428" s="217" t="s">
        <v>387</v>
      </c>
      <c r="G428" s="218" t="s">
        <v>145</v>
      </c>
      <c r="H428" s="219">
        <v>2.8399999999999999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146</v>
      </c>
      <c r="AT428" s="227" t="s">
        <v>142</v>
      </c>
      <c r="AU428" s="227" t="s">
        <v>147</v>
      </c>
      <c r="AY428" s="17" t="s">
        <v>138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147</v>
      </c>
      <c r="BK428" s="228">
        <f>ROUND(I428*H428,2)</f>
        <v>0</v>
      </c>
      <c r="BL428" s="17" t="s">
        <v>146</v>
      </c>
      <c r="BM428" s="227" t="s">
        <v>388</v>
      </c>
    </row>
    <row r="429" s="2" customFormat="1" ht="24.15" customHeight="1">
      <c r="A429" s="38"/>
      <c r="B429" s="39"/>
      <c r="C429" s="215" t="s">
        <v>389</v>
      </c>
      <c r="D429" s="215" t="s">
        <v>142</v>
      </c>
      <c r="E429" s="216" t="s">
        <v>390</v>
      </c>
      <c r="F429" s="217" t="s">
        <v>391</v>
      </c>
      <c r="G429" s="218" t="s">
        <v>145</v>
      </c>
      <c r="H429" s="219">
        <v>5.6799999999999997</v>
      </c>
      <c r="I429" s="220"/>
      <c r="J429" s="221">
        <f>ROUND(I429*H429,2)</f>
        <v>0</v>
      </c>
      <c r="K429" s="222"/>
      <c r="L429" s="44"/>
      <c r="M429" s="223" t="s">
        <v>1</v>
      </c>
      <c r="N429" s="224" t="s">
        <v>39</v>
      </c>
      <c r="O429" s="91"/>
      <c r="P429" s="225">
        <f>O429*H429</f>
        <v>0</v>
      </c>
      <c r="Q429" s="225">
        <v>0</v>
      </c>
      <c r="R429" s="225">
        <f>Q429*H429</f>
        <v>0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146</v>
      </c>
      <c r="AT429" s="227" t="s">
        <v>142</v>
      </c>
      <c r="AU429" s="227" t="s">
        <v>147</v>
      </c>
      <c r="AY429" s="17" t="s">
        <v>138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147</v>
      </c>
      <c r="BK429" s="228">
        <f>ROUND(I429*H429,2)</f>
        <v>0</v>
      </c>
      <c r="BL429" s="17" t="s">
        <v>146</v>
      </c>
      <c r="BM429" s="227" t="s">
        <v>392</v>
      </c>
    </row>
    <row r="430" s="14" customFormat="1">
      <c r="A430" s="14"/>
      <c r="B430" s="240"/>
      <c r="C430" s="241"/>
      <c r="D430" s="231" t="s">
        <v>149</v>
      </c>
      <c r="E430" s="241"/>
      <c r="F430" s="243" t="s">
        <v>393</v>
      </c>
      <c r="G430" s="241"/>
      <c r="H430" s="244">
        <v>5.6799999999999997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149</v>
      </c>
      <c r="AU430" s="250" t="s">
        <v>147</v>
      </c>
      <c r="AV430" s="14" t="s">
        <v>147</v>
      </c>
      <c r="AW430" s="14" t="s">
        <v>4</v>
      </c>
      <c r="AX430" s="14" t="s">
        <v>81</v>
      </c>
      <c r="AY430" s="250" t="s">
        <v>138</v>
      </c>
    </row>
    <row r="431" s="12" customFormat="1" ht="25.92" customHeight="1">
      <c r="A431" s="12"/>
      <c r="B431" s="199"/>
      <c r="C431" s="200"/>
      <c r="D431" s="201" t="s">
        <v>72</v>
      </c>
      <c r="E431" s="202" t="s">
        <v>394</v>
      </c>
      <c r="F431" s="202" t="s">
        <v>395</v>
      </c>
      <c r="G431" s="200"/>
      <c r="H431" s="200"/>
      <c r="I431" s="203"/>
      <c r="J431" s="204">
        <f>BK431</f>
        <v>0</v>
      </c>
      <c r="K431" s="200"/>
      <c r="L431" s="205"/>
      <c r="M431" s="206"/>
      <c r="N431" s="207"/>
      <c r="O431" s="207"/>
      <c r="P431" s="208">
        <f>P432+P462+P525+P624+P633+P682+P698+P705+P803+P1017+P1039+P1053+P1064+P1199+P1207+P1262+P1315+P1380+P1460+P1583</f>
        <v>0</v>
      </c>
      <c r="Q431" s="207"/>
      <c r="R431" s="208">
        <f>R432+R462+R525+R624+R633+R682+R698+R705+R803+R1017+R1039+R1053+R1064+R1199+R1207+R1262+R1315+R1380+R1460+R1583</f>
        <v>1.5624126599999999</v>
      </c>
      <c r="S431" s="207"/>
      <c r="T431" s="209">
        <f>T432+T462+T525+T624+T633+T682+T698+T705+T803+T1017+T1039+T1053+T1064+T1199+T1207+T1262+T1315+T1380+T1460+T1583</f>
        <v>3.4590894699999999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147</v>
      </c>
      <c r="AT431" s="211" t="s">
        <v>72</v>
      </c>
      <c r="AU431" s="211" t="s">
        <v>73</v>
      </c>
      <c r="AY431" s="210" t="s">
        <v>138</v>
      </c>
      <c r="BK431" s="212">
        <f>BK432+BK462+BK525+BK624+BK633+BK682+BK698+BK705+BK803+BK1017+BK1039+BK1053+BK1064+BK1199+BK1207+BK1262+BK1315+BK1380+BK1460+BK1583</f>
        <v>0</v>
      </c>
    </row>
    <row r="432" s="12" customFormat="1" ht="22.8" customHeight="1">
      <c r="A432" s="12"/>
      <c r="B432" s="199"/>
      <c r="C432" s="200"/>
      <c r="D432" s="201" t="s">
        <v>72</v>
      </c>
      <c r="E432" s="213" t="s">
        <v>396</v>
      </c>
      <c r="F432" s="213" t="s">
        <v>397</v>
      </c>
      <c r="G432" s="200"/>
      <c r="H432" s="200"/>
      <c r="I432" s="203"/>
      <c r="J432" s="214">
        <f>BK432</f>
        <v>0</v>
      </c>
      <c r="K432" s="200"/>
      <c r="L432" s="205"/>
      <c r="M432" s="206"/>
      <c r="N432" s="207"/>
      <c r="O432" s="207"/>
      <c r="P432" s="208">
        <f>SUM(P433:P461)</f>
        <v>0</v>
      </c>
      <c r="Q432" s="207"/>
      <c r="R432" s="208">
        <f>SUM(R433:R461)</f>
        <v>0.035071790000000005</v>
      </c>
      <c r="S432" s="207"/>
      <c r="T432" s="209">
        <f>SUM(T433:T461)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0" t="s">
        <v>147</v>
      </c>
      <c r="AT432" s="211" t="s">
        <v>72</v>
      </c>
      <c r="AU432" s="211" t="s">
        <v>81</v>
      </c>
      <c r="AY432" s="210" t="s">
        <v>138</v>
      </c>
      <c r="BK432" s="212">
        <f>SUM(BK433:BK461)</f>
        <v>0</v>
      </c>
    </row>
    <row r="433" s="2" customFormat="1" ht="24.15" customHeight="1">
      <c r="A433" s="38"/>
      <c r="B433" s="39"/>
      <c r="C433" s="215" t="s">
        <v>398</v>
      </c>
      <c r="D433" s="215" t="s">
        <v>142</v>
      </c>
      <c r="E433" s="216" t="s">
        <v>399</v>
      </c>
      <c r="F433" s="217" t="s">
        <v>400</v>
      </c>
      <c r="G433" s="218" t="s">
        <v>322</v>
      </c>
      <c r="H433" s="219">
        <v>9.2460000000000004</v>
      </c>
      <c r="I433" s="220"/>
      <c r="J433" s="221">
        <f>ROUND(I433*H433,2)</f>
        <v>0</v>
      </c>
      <c r="K433" s="222"/>
      <c r="L433" s="44"/>
      <c r="M433" s="223" t="s">
        <v>1</v>
      </c>
      <c r="N433" s="224" t="s">
        <v>39</v>
      </c>
      <c r="O433" s="91"/>
      <c r="P433" s="225">
        <f>O433*H433</f>
        <v>0</v>
      </c>
      <c r="Q433" s="225">
        <v>0</v>
      </c>
      <c r="R433" s="225">
        <f>Q433*H433</f>
        <v>0</v>
      </c>
      <c r="S433" s="225">
        <v>0</v>
      </c>
      <c r="T433" s="22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7" t="s">
        <v>401</v>
      </c>
      <c r="AT433" s="227" t="s">
        <v>142</v>
      </c>
      <c r="AU433" s="227" t="s">
        <v>147</v>
      </c>
      <c r="AY433" s="17" t="s">
        <v>138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147</v>
      </c>
      <c r="BK433" s="228">
        <f>ROUND(I433*H433,2)</f>
        <v>0</v>
      </c>
      <c r="BL433" s="17" t="s">
        <v>401</v>
      </c>
      <c r="BM433" s="227" t="s">
        <v>402</v>
      </c>
    </row>
    <row r="434" s="13" customFormat="1">
      <c r="A434" s="13"/>
      <c r="B434" s="229"/>
      <c r="C434" s="230"/>
      <c r="D434" s="231" t="s">
        <v>149</v>
      </c>
      <c r="E434" s="232" t="s">
        <v>1</v>
      </c>
      <c r="F434" s="233" t="s">
        <v>187</v>
      </c>
      <c r="G434" s="230"/>
      <c r="H434" s="232" t="s">
        <v>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149</v>
      </c>
      <c r="AU434" s="239" t="s">
        <v>147</v>
      </c>
      <c r="AV434" s="13" t="s">
        <v>81</v>
      </c>
      <c r="AW434" s="13" t="s">
        <v>30</v>
      </c>
      <c r="AX434" s="13" t="s">
        <v>73</v>
      </c>
      <c r="AY434" s="239" t="s">
        <v>138</v>
      </c>
    </row>
    <row r="435" s="14" customFormat="1">
      <c r="A435" s="14"/>
      <c r="B435" s="240"/>
      <c r="C435" s="241"/>
      <c r="D435" s="231" t="s">
        <v>149</v>
      </c>
      <c r="E435" s="242" t="s">
        <v>1</v>
      </c>
      <c r="F435" s="243" t="s">
        <v>403</v>
      </c>
      <c r="G435" s="241"/>
      <c r="H435" s="244">
        <v>7.1459999999999999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149</v>
      </c>
      <c r="AU435" s="250" t="s">
        <v>147</v>
      </c>
      <c r="AV435" s="14" t="s">
        <v>147</v>
      </c>
      <c r="AW435" s="14" t="s">
        <v>30</v>
      </c>
      <c r="AX435" s="14" t="s">
        <v>73</v>
      </c>
      <c r="AY435" s="250" t="s">
        <v>138</v>
      </c>
    </row>
    <row r="436" s="13" customFormat="1">
      <c r="A436" s="13"/>
      <c r="B436" s="229"/>
      <c r="C436" s="230"/>
      <c r="D436" s="231" t="s">
        <v>149</v>
      </c>
      <c r="E436" s="232" t="s">
        <v>1</v>
      </c>
      <c r="F436" s="233" t="s">
        <v>404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149</v>
      </c>
      <c r="AU436" s="239" t="s">
        <v>147</v>
      </c>
      <c r="AV436" s="13" t="s">
        <v>81</v>
      </c>
      <c r="AW436" s="13" t="s">
        <v>30</v>
      </c>
      <c r="AX436" s="13" t="s">
        <v>73</v>
      </c>
      <c r="AY436" s="239" t="s">
        <v>138</v>
      </c>
    </row>
    <row r="437" s="14" customFormat="1">
      <c r="A437" s="14"/>
      <c r="B437" s="240"/>
      <c r="C437" s="241"/>
      <c r="D437" s="231" t="s">
        <v>149</v>
      </c>
      <c r="E437" s="242" t="s">
        <v>1</v>
      </c>
      <c r="F437" s="243" t="s">
        <v>405</v>
      </c>
      <c r="G437" s="241"/>
      <c r="H437" s="244">
        <v>2.1000000000000001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149</v>
      </c>
      <c r="AU437" s="250" t="s">
        <v>147</v>
      </c>
      <c r="AV437" s="14" t="s">
        <v>147</v>
      </c>
      <c r="AW437" s="14" t="s">
        <v>30</v>
      </c>
      <c r="AX437" s="14" t="s">
        <v>73</v>
      </c>
      <c r="AY437" s="250" t="s">
        <v>138</v>
      </c>
    </row>
    <row r="438" s="15" customFormat="1">
      <c r="A438" s="15"/>
      <c r="B438" s="262"/>
      <c r="C438" s="263"/>
      <c r="D438" s="231" t="s">
        <v>149</v>
      </c>
      <c r="E438" s="264" t="s">
        <v>1</v>
      </c>
      <c r="F438" s="265" t="s">
        <v>165</v>
      </c>
      <c r="G438" s="263"/>
      <c r="H438" s="266">
        <v>9.2460000000000004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2" t="s">
        <v>149</v>
      </c>
      <c r="AU438" s="272" t="s">
        <v>147</v>
      </c>
      <c r="AV438" s="15" t="s">
        <v>146</v>
      </c>
      <c r="AW438" s="15" t="s">
        <v>30</v>
      </c>
      <c r="AX438" s="15" t="s">
        <v>81</v>
      </c>
      <c r="AY438" s="272" t="s">
        <v>138</v>
      </c>
    </row>
    <row r="439" s="2" customFormat="1" ht="14.4" customHeight="1">
      <c r="A439" s="38"/>
      <c r="B439" s="39"/>
      <c r="C439" s="251" t="s">
        <v>406</v>
      </c>
      <c r="D439" s="251" t="s">
        <v>153</v>
      </c>
      <c r="E439" s="252" t="s">
        <v>407</v>
      </c>
      <c r="F439" s="253" t="s">
        <v>408</v>
      </c>
      <c r="G439" s="254" t="s">
        <v>322</v>
      </c>
      <c r="H439" s="255">
        <v>9.9900000000000002</v>
      </c>
      <c r="I439" s="256"/>
      <c r="J439" s="257">
        <f>ROUND(I439*H439,2)</f>
        <v>0</v>
      </c>
      <c r="K439" s="258"/>
      <c r="L439" s="259"/>
      <c r="M439" s="260" t="s">
        <v>1</v>
      </c>
      <c r="N439" s="261" t="s">
        <v>39</v>
      </c>
      <c r="O439" s="91"/>
      <c r="P439" s="225">
        <f>O439*H439</f>
        <v>0</v>
      </c>
      <c r="Q439" s="225">
        <v>3.0000000000000001E-05</v>
      </c>
      <c r="R439" s="225">
        <f>Q439*H439</f>
        <v>0.00029970000000000002</v>
      </c>
      <c r="S439" s="225">
        <v>0</v>
      </c>
      <c r="T439" s="22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7" t="s">
        <v>336</v>
      </c>
      <c r="AT439" s="227" t="s">
        <v>153</v>
      </c>
      <c r="AU439" s="227" t="s">
        <v>147</v>
      </c>
      <c r="AY439" s="17" t="s">
        <v>138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147</v>
      </c>
      <c r="BK439" s="228">
        <f>ROUND(I439*H439,2)</f>
        <v>0</v>
      </c>
      <c r="BL439" s="17" t="s">
        <v>401</v>
      </c>
      <c r="BM439" s="227" t="s">
        <v>409</v>
      </c>
    </row>
    <row r="440" s="14" customFormat="1">
      <c r="A440" s="14"/>
      <c r="B440" s="240"/>
      <c r="C440" s="241"/>
      <c r="D440" s="231" t="s">
        <v>149</v>
      </c>
      <c r="E440" s="241"/>
      <c r="F440" s="243" t="s">
        <v>410</v>
      </c>
      <c r="G440" s="241"/>
      <c r="H440" s="244">
        <v>9.9900000000000002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149</v>
      </c>
      <c r="AU440" s="250" t="s">
        <v>147</v>
      </c>
      <c r="AV440" s="14" t="s">
        <v>147</v>
      </c>
      <c r="AW440" s="14" t="s">
        <v>4</v>
      </c>
      <c r="AX440" s="14" t="s">
        <v>81</v>
      </c>
      <c r="AY440" s="250" t="s">
        <v>138</v>
      </c>
    </row>
    <row r="441" s="2" customFormat="1" ht="24.15" customHeight="1">
      <c r="A441" s="38"/>
      <c r="B441" s="39"/>
      <c r="C441" s="215" t="s">
        <v>411</v>
      </c>
      <c r="D441" s="215" t="s">
        <v>142</v>
      </c>
      <c r="E441" s="216" t="s">
        <v>412</v>
      </c>
      <c r="F441" s="217" t="s">
        <v>413</v>
      </c>
      <c r="G441" s="218" t="s">
        <v>161</v>
      </c>
      <c r="H441" s="219">
        <v>6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401</v>
      </c>
      <c r="AT441" s="227" t="s">
        <v>142</v>
      </c>
      <c r="AU441" s="227" t="s">
        <v>147</v>
      </c>
      <c r="AY441" s="17" t="s">
        <v>138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147</v>
      </c>
      <c r="BK441" s="228">
        <f>ROUND(I441*H441,2)</f>
        <v>0</v>
      </c>
      <c r="BL441" s="17" t="s">
        <v>401</v>
      </c>
      <c r="BM441" s="227" t="s">
        <v>414</v>
      </c>
    </row>
    <row r="442" s="13" customFormat="1">
      <c r="A442" s="13"/>
      <c r="B442" s="229"/>
      <c r="C442" s="230"/>
      <c r="D442" s="231" t="s">
        <v>149</v>
      </c>
      <c r="E442" s="232" t="s">
        <v>1</v>
      </c>
      <c r="F442" s="233" t="s">
        <v>415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149</v>
      </c>
      <c r="AU442" s="239" t="s">
        <v>147</v>
      </c>
      <c r="AV442" s="13" t="s">
        <v>81</v>
      </c>
      <c r="AW442" s="13" t="s">
        <v>30</v>
      </c>
      <c r="AX442" s="13" t="s">
        <v>73</v>
      </c>
      <c r="AY442" s="239" t="s">
        <v>138</v>
      </c>
    </row>
    <row r="443" s="14" customFormat="1">
      <c r="A443" s="14"/>
      <c r="B443" s="240"/>
      <c r="C443" s="241"/>
      <c r="D443" s="231" t="s">
        <v>149</v>
      </c>
      <c r="E443" s="242" t="s">
        <v>1</v>
      </c>
      <c r="F443" s="243" t="s">
        <v>179</v>
      </c>
      <c r="G443" s="241"/>
      <c r="H443" s="244">
        <v>5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149</v>
      </c>
      <c r="AU443" s="250" t="s">
        <v>147</v>
      </c>
      <c r="AV443" s="14" t="s">
        <v>147</v>
      </c>
      <c r="AW443" s="14" t="s">
        <v>30</v>
      </c>
      <c r="AX443" s="14" t="s">
        <v>73</v>
      </c>
      <c r="AY443" s="250" t="s">
        <v>138</v>
      </c>
    </row>
    <row r="444" s="13" customFormat="1">
      <c r="A444" s="13"/>
      <c r="B444" s="229"/>
      <c r="C444" s="230"/>
      <c r="D444" s="231" t="s">
        <v>149</v>
      </c>
      <c r="E444" s="232" t="s">
        <v>1</v>
      </c>
      <c r="F444" s="233" t="s">
        <v>416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149</v>
      </c>
      <c r="AU444" s="239" t="s">
        <v>147</v>
      </c>
      <c r="AV444" s="13" t="s">
        <v>81</v>
      </c>
      <c r="AW444" s="13" t="s">
        <v>30</v>
      </c>
      <c r="AX444" s="13" t="s">
        <v>73</v>
      </c>
      <c r="AY444" s="239" t="s">
        <v>138</v>
      </c>
    </row>
    <row r="445" s="14" customFormat="1">
      <c r="A445" s="14"/>
      <c r="B445" s="240"/>
      <c r="C445" s="241"/>
      <c r="D445" s="231" t="s">
        <v>149</v>
      </c>
      <c r="E445" s="242" t="s">
        <v>1</v>
      </c>
      <c r="F445" s="243" t="s">
        <v>81</v>
      </c>
      <c r="G445" s="241"/>
      <c r="H445" s="244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0" t="s">
        <v>149</v>
      </c>
      <c r="AU445" s="250" t="s">
        <v>147</v>
      </c>
      <c r="AV445" s="14" t="s">
        <v>147</v>
      </c>
      <c r="AW445" s="14" t="s">
        <v>30</v>
      </c>
      <c r="AX445" s="14" t="s">
        <v>73</v>
      </c>
      <c r="AY445" s="250" t="s">
        <v>138</v>
      </c>
    </row>
    <row r="446" s="15" customFormat="1">
      <c r="A446" s="15"/>
      <c r="B446" s="262"/>
      <c r="C446" s="263"/>
      <c r="D446" s="231" t="s">
        <v>149</v>
      </c>
      <c r="E446" s="264" t="s">
        <v>1</v>
      </c>
      <c r="F446" s="265" t="s">
        <v>165</v>
      </c>
      <c r="G446" s="263"/>
      <c r="H446" s="266">
        <v>6</v>
      </c>
      <c r="I446" s="267"/>
      <c r="J446" s="263"/>
      <c r="K446" s="263"/>
      <c r="L446" s="268"/>
      <c r="M446" s="269"/>
      <c r="N446" s="270"/>
      <c r="O446" s="270"/>
      <c r="P446" s="270"/>
      <c r="Q446" s="270"/>
      <c r="R446" s="270"/>
      <c r="S446" s="270"/>
      <c r="T446" s="271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2" t="s">
        <v>149</v>
      </c>
      <c r="AU446" s="272" t="s">
        <v>147</v>
      </c>
      <c r="AV446" s="15" t="s">
        <v>146</v>
      </c>
      <c r="AW446" s="15" t="s">
        <v>30</v>
      </c>
      <c r="AX446" s="15" t="s">
        <v>81</v>
      </c>
      <c r="AY446" s="272" t="s">
        <v>138</v>
      </c>
    </row>
    <row r="447" s="2" customFormat="1" ht="14.4" customHeight="1">
      <c r="A447" s="38"/>
      <c r="B447" s="39"/>
      <c r="C447" s="251" t="s">
        <v>417</v>
      </c>
      <c r="D447" s="251" t="s">
        <v>153</v>
      </c>
      <c r="E447" s="252" t="s">
        <v>418</v>
      </c>
      <c r="F447" s="253" t="s">
        <v>419</v>
      </c>
      <c r="G447" s="254" t="s">
        <v>161</v>
      </c>
      <c r="H447" s="255">
        <v>1</v>
      </c>
      <c r="I447" s="256"/>
      <c r="J447" s="257">
        <f>ROUND(I447*H447,2)</f>
        <v>0</v>
      </c>
      <c r="K447" s="258"/>
      <c r="L447" s="259"/>
      <c r="M447" s="260" t="s">
        <v>1</v>
      </c>
      <c r="N447" s="261" t="s">
        <v>39</v>
      </c>
      <c r="O447" s="91"/>
      <c r="P447" s="225">
        <f>O447*H447</f>
        <v>0</v>
      </c>
      <c r="Q447" s="225">
        <v>3.0000000000000001E-05</v>
      </c>
      <c r="R447" s="225">
        <f>Q447*H447</f>
        <v>3.0000000000000001E-05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336</v>
      </c>
      <c r="AT447" s="227" t="s">
        <v>153</v>
      </c>
      <c r="AU447" s="227" t="s">
        <v>147</v>
      </c>
      <c r="AY447" s="17" t="s">
        <v>138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147</v>
      </c>
      <c r="BK447" s="228">
        <f>ROUND(I447*H447,2)</f>
        <v>0</v>
      </c>
      <c r="BL447" s="17" t="s">
        <v>401</v>
      </c>
      <c r="BM447" s="227" t="s">
        <v>420</v>
      </c>
    </row>
    <row r="448" s="14" customFormat="1">
      <c r="A448" s="14"/>
      <c r="B448" s="240"/>
      <c r="C448" s="241"/>
      <c r="D448" s="231" t="s">
        <v>149</v>
      </c>
      <c r="E448" s="241"/>
      <c r="F448" s="243" t="s">
        <v>421</v>
      </c>
      <c r="G448" s="241"/>
      <c r="H448" s="244">
        <v>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149</v>
      </c>
      <c r="AU448" s="250" t="s">
        <v>147</v>
      </c>
      <c r="AV448" s="14" t="s">
        <v>147</v>
      </c>
      <c r="AW448" s="14" t="s">
        <v>4</v>
      </c>
      <c r="AX448" s="14" t="s">
        <v>81</v>
      </c>
      <c r="AY448" s="250" t="s">
        <v>138</v>
      </c>
    </row>
    <row r="449" s="2" customFormat="1" ht="14.4" customHeight="1">
      <c r="A449" s="38"/>
      <c r="B449" s="39"/>
      <c r="C449" s="251" t="s">
        <v>422</v>
      </c>
      <c r="D449" s="251" t="s">
        <v>153</v>
      </c>
      <c r="E449" s="252" t="s">
        <v>423</v>
      </c>
      <c r="F449" s="253" t="s">
        <v>424</v>
      </c>
      <c r="G449" s="254" t="s">
        <v>161</v>
      </c>
      <c r="H449" s="255">
        <v>5</v>
      </c>
      <c r="I449" s="256"/>
      <c r="J449" s="257">
        <f>ROUND(I449*H449,2)</f>
        <v>0</v>
      </c>
      <c r="K449" s="258"/>
      <c r="L449" s="259"/>
      <c r="M449" s="260" t="s">
        <v>1</v>
      </c>
      <c r="N449" s="261" t="s">
        <v>39</v>
      </c>
      <c r="O449" s="91"/>
      <c r="P449" s="225">
        <f>O449*H449</f>
        <v>0</v>
      </c>
      <c r="Q449" s="225">
        <v>4.0000000000000003E-05</v>
      </c>
      <c r="R449" s="225">
        <f>Q449*H449</f>
        <v>0.00020000000000000001</v>
      </c>
      <c r="S449" s="225">
        <v>0</v>
      </c>
      <c r="T449" s="22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336</v>
      </c>
      <c r="AT449" s="227" t="s">
        <v>153</v>
      </c>
      <c r="AU449" s="227" t="s">
        <v>147</v>
      </c>
      <c r="AY449" s="17" t="s">
        <v>138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147</v>
      </c>
      <c r="BK449" s="228">
        <f>ROUND(I449*H449,2)</f>
        <v>0</v>
      </c>
      <c r="BL449" s="17" t="s">
        <v>401</v>
      </c>
      <c r="BM449" s="227" t="s">
        <v>425</v>
      </c>
    </row>
    <row r="450" s="14" customFormat="1">
      <c r="A450" s="14"/>
      <c r="B450" s="240"/>
      <c r="C450" s="241"/>
      <c r="D450" s="231" t="s">
        <v>149</v>
      </c>
      <c r="E450" s="241"/>
      <c r="F450" s="243" t="s">
        <v>426</v>
      </c>
      <c r="G450" s="241"/>
      <c r="H450" s="244">
        <v>5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149</v>
      </c>
      <c r="AU450" s="250" t="s">
        <v>147</v>
      </c>
      <c r="AV450" s="14" t="s">
        <v>147</v>
      </c>
      <c r="AW450" s="14" t="s">
        <v>4</v>
      </c>
      <c r="AX450" s="14" t="s">
        <v>81</v>
      </c>
      <c r="AY450" s="250" t="s">
        <v>138</v>
      </c>
    </row>
    <row r="451" s="2" customFormat="1" ht="24.15" customHeight="1">
      <c r="A451" s="38"/>
      <c r="B451" s="39"/>
      <c r="C451" s="215" t="s">
        <v>427</v>
      </c>
      <c r="D451" s="215" t="s">
        <v>142</v>
      </c>
      <c r="E451" s="216" t="s">
        <v>428</v>
      </c>
      <c r="F451" s="217" t="s">
        <v>429</v>
      </c>
      <c r="G451" s="218" t="s">
        <v>168</v>
      </c>
      <c r="H451" s="219">
        <v>2.944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0.0045100000000000001</v>
      </c>
      <c r="R451" s="225">
        <f>Q451*H451</f>
        <v>0.01327744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401</v>
      </c>
      <c r="AT451" s="227" t="s">
        <v>142</v>
      </c>
      <c r="AU451" s="227" t="s">
        <v>147</v>
      </c>
      <c r="AY451" s="17" t="s">
        <v>138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147</v>
      </c>
      <c r="BK451" s="228">
        <f>ROUND(I451*H451,2)</f>
        <v>0</v>
      </c>
      <c r="BL451" s="17" t="s">
        <v>401</v>
      </c>
      <c r="BM451" s="227" t="s">
        <v>430</v>
      </c>
    </row>
    <row r="452" s="13" customFormat="1">
      <c r="A452" s="13"/>
      <c r="B452" s="229"/>
      <c r="C452" s="230"/>
      <c r="D452" s="231" t="s">
        <v>149</v>
      </c>
      <c r="E452" s="232" t="s">
        <v>1</v>
      </c>
      <c r="F452" s="233" t="s">
        <v>431</v>
      </c>
      <c r="G452" s="230"/>
      <c r="H452" s="232" t="s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149</v>
      </c>
      <c r="AU452" s="239" t="s">
        <v>147</v>
      </c>
      <c r="AV452" s="13" t="s">
        <v>81</v>
      </c>
      <c r="AW452" s="13" t="s">
        <v>30</v>
      </c>
      <c r="AX452" s="13" t="s">
        <v>73</v>
      </c>
      <c r="AY452" s="239" t="s">
        <v>138</v>
      </c>
    </row>
    <row r="453" s="14" customFormat="1">
      <c r="A453" s="14"/>
      <c r="B453" s="240"/>
      <c r="C453" s="241"/>
      <c r="D453" s="231" t="s">
        <v>149</v>
      </c>
      <c r="E453" s="242" t="s">
        <v>1</v>
      </c>
      <c r="F453" s="243" t="s">
        <v>188</v>
      </c>
      <c r="G453" s="241"/>
      <c r="H453" s="244">
        <v>2.944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149</v>
      </c>
      <c r="AU453" s="250" t="s">
        <v>147</v>
      </c>
      <c r="AV453" s="14" t="s">
        <v>147</v>
      </c>
      <c r="AW453" s="14" t="s">
        <v>30</v>
      </c>
      <c r="AX453" s="14" t="s">
        <v>73</v>
      </c>
      <c r="AY453" s="250" t="s">
        <v>138</v>
      </c>
    </row>
    <row r="454" s="15" customFormat="1">
      <c r="A454" s="15"/>
      <c r="B454" s="262"/>
      <c r="C454" s="263"/>
      <c r="D454" s="231" t="s">
        <v>149</v>
      </c>
      <c r="E454" s="264" t="s">
        <v>1</v>
      </c>
      <c r="F454" s="265" t="s">
        <v>165</v>
      </c>
      <c r="G454" s="263"/>
      <c r="H454" s="266">
        <v>2.944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149</v>
      </c>
      <c r="AU454" s="272" t="s">
        <v>147</v>
      </c>
      <c r="AV454" s="15" t="s">
        <v>146</v>
      </c>
      <c r="AW454" s="15" t="s">
        <v>30</v>
      </c>
      <c r="AX454" s="15" t="s">
        <v>81</v>
      </c>
      <c r="AY454" s="272" t="s">
        <v>138</v>
      </c>
    </row>
    <row r="455" s="2" customFormat="1" ht="24.15" customHeight="1">
      <c r="A455" s="38"/>
      <c r="B455" s="39"/>
      <c r="C455" s="215" t="s">
        <v>432</v>
      </c>
      <c r="D455" s="215" t="s">
        <v>142</v>
      </c>
      <c r="E455" s="216" t="s">
        <v>433</v>
      </c>
      <c r="F455" s="217" t="s">
        <v>434</v>
      </c>
      <c r="G455" s="218" t="s">
        <v>168</v>
      </c>
      <c r="H455" s="219">
        <v>4.7149999999999999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0.0045100000000000001</v>
      </c>
      <c r="R455" s="225">
        <f>Q455*H455</f>
        <v>0.02126465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401</v>
      </c>
      <c r="AT455" s="227" t="s">
        <v>142</v>
      </c>
      <c r="AU455" s="227" t="s">
        <v>147</v>
      </c>
      <c r="AY455" s="17" t="s">
        <v>138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147</v>
      </c>
      <c r="BK455" s="228">
        <f>ROUND(I455*H455,2)</f>
        <v>0</v>
      </c>
      <c r="BL455" s="17" t="s">
        <v>401</v>
      </c>
      <c r="BM455" s="227" t="s">
        <v>435</v>
      </c>
    </row>
    <row r="456" s="13" customFormat="1">
      <c r="A456" s="13"/>
      <c r="B456" s="229"/>
      <c r="C456" s="230"/>
      <c r="D456" s="231" t="s">
        <v>149</v>
      </c>
      <c r="E456" s="232" t="s">
        <v>1</v>
      </c>
      <c r="F456" s="233" t="s">
        <v>436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149</v>
      </c>
      <c r="AU456" s="239" t="s">
        <v>147</v>
      </c>
      <c r="AV456" s="13" t="s">
        <v>81</v>
      </c>
      <c r="AW456" s="13" t="s">
        <v>30</v>
      </c>
      <c r="AX456" s="13" t="s">
        <v>73</v>
      </c>
      <c r="AY456" s="239" t="s">
        <v>138</v>
      </c>
    </row>
    <row r="457" s="14" customFormat="1">
      <c r="A457" s="14"/>
      <c r="B457" s="240"/>
      <c r="C457" s="241"/>
      <c r="D457" s="231" t="s">
        <v>149</v>
      </c>
      <c r="E457" s="242" t="s">
        <v>1</v>
      </c>
      <c r="F457" s="243" t="s">
        <v>437</v>
      </c>
      <c r="G457" s="241"/>
      <c r="H457" s="244">
        <v>4.7149999999999999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149</v>
      </c>
      <c r="AU457" s="250" t="s">
        <v>147</v>
      </c>
      <c r="AV457" s="14" t="s">
        <v>147</v>
      </c>
      <c r="AW457" s="14" t="s">
        <v>30</v>
      </c>
      <c r="AX457" s="14" t="s">
        <v>73</v>
      </c>
      <c r="AY457" s="250" t="s">
        <v>138</v>
      </c>
    </row>
    <row r="458" s="15" customFormat="1">
      <c r="A458" s="15"/>
      <c r="B458" s="262"/>
      <c r="C458" s="263"/>
      <c r="D458" s="231" t="s">
        <v>149</v>
      </c>
      <c r="E458" s="264" t="s">
        <v>1</v>
      </c>
      <c r="F458" s="265" t="s">
        <v>165</v>
      </c>
      <c r="G458" s="263"/>
      <c r="H458" s="266">
        <v>4.7149999999999999</v>
      </c>
      <c r="I458" s="267"/>
      <c r="J458" s="263"/>
      <c r="K458" s="263"/>
      <c r="L458" s="268"/>
      <c r="M458" s="269"/>
      <c r="N458" s="270"/>
      <c r="O458" s="270"/>
      <c r="P458" s="270"/>
      <c r="Q458" s="270"/>
      <c r="R458" s="270"/>
      <c r="S458" s="270"/>
      <c r="T458" s="271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2" t="s">
        <v>149</v>
      </c>
      <c r="AU458" s="272" t="s">
        <v>147</v>
      </c>
      <c r="AV458" s="15" t="s">
        <v>146</v>
      </c>
      <c r="AW458" s="15" t="s">
        <v>30</v>
      </c>
      <c r="AX458" s="15" t="s">
        <v>81</v>
      </c>
      <c r="AY458" s="272" t="s">
        <v>138</v>
      </c>
    </row>
    <row r="459" s="2" customFormat="1" ht="24.15" customHeight="1">
      <c r="A459" s="38"/>
      <c r="B459" s="39"/>
      <c r="C459" s="215" t="s">
        <v>438</v>
      </c>
      <c r="D459" s="215" t="s">
        <v>142</v>
      </c>
      <c r="E459" s="216" t="s">
        <v>439</v>
      </c>
      <c r="F459" s="217" t="s">
        <v>440</v>
      </c>
      <c r="G459" s="218" t="s">
        <v>145</v>
      </c>
      <c r="H459" s="219">
        <v>0.035000000000000003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401</v>
      </c>
      <c r="AT459" s="227" t="s">
        <v>142</v>
      </c>
      <c r="AU459" s="227" t="s">
        <v>147</v>
      </c>
      <c r="AY459" s="17" t="s">
        <v>138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147</v>
      </c>
      <c r="BK459" s="228">
        <f>ROUND(I459*H459,2)</f>
        <v>0</v>
      </c>
      <c r="BL459" s="17" t="s">
        <v>401</v>
      </c>
      <c r="BM459" s="227" t="s">
        <v>441</v>
      </c>
    </row>
    <row r="460" s="2" customFormat="1" ht="24.15" customHeight="1">
      <c r="A460" s="38"/>
      <c r="B460" s="39"/>
      <c r="C460" s="215" t="s">
        <v>442</v>
      </c>
      <c r="D460" s="215" t="s">
        <v>142</v>
      </c>
      <c r="E460" s="216" t="s">
        <v>443</v>
      </c>
      <c r="F460" s="217" t="s">
        <v>444</v>
      </c>
      <c r="G460" s="218" t="s">
        <v>145</v>
      </c>
      <c r="H460" s="219">
        <v>0.035000000000000003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401</v>
      </c>
      <c r="AT460" s="227" t="s">
        <v>142</v>
      </c>
      <c r="AU460" s="227" t="s">
        <v>147</v>
      </c>
      <c r="AY460" s="17" t="s">
        <v>138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147</v>
      </c>
      <c r="BK460" s="228">
        <f>ROUND(I460*H460,2)</f>
        <v>0</v>
      </c>
      <c r="BL460" s="17" t="s">
        <v>401</v>
      </c>
      <c r="BM460" s="227" t="s">
        <v>445</v>
      </c>
    </row>
    <row r="461" s="2" customFormat="1" ht="24.15" customHeight="1">
      <c r="A461" s="38"/>
      <c r="B461" s="39"/>
      <c r="C461" s="215" t="s">
        <v>446</v>
      </c>
      <c r="D461" s="215" t="s">
        <v>142</v>
      </c>
      <c r="E461" s="216" t="s">
        <v>447</v>
      </c>
      <c r="F461" s="217" t="s">
        <v>448</v>
      </c>
      <c r="G461" s="218" t="s">
        <v>145</v>
      </c>
      <c r="H461" s="219">
        <v>0.035000000000000003</v>
      </c>
      <c r="I461" s="220"/>
      <c r="J461" s="221">
        <f>ROUND(I461*H461,2)</f>
        <v>0</v>
      </c>
      <c r="K461" s="222"/>
      <c r="L461" s="44"/>
      <c r="M461" s="223" t="s">
        <v>1</v>
      </c>
      <c r="N461" s="224" t="s">
        <v>39</v>
      </c>
      <c r="O461" s="91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401</v>
      </c>
      <c r="AT461" s="227" t="s">
        <v>142</v>
      </c>
      <c r="AU461" s="227" t="s">
        <v>147</v>
      </c>
      <c r="AY461" s="17" t="s">
        <v>138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147</v>
      </c>
      <c r="BK461" s="228">
        <f>ROUND(I461*H461,2)</f>
        <v>0</v>
      </c>
      <c r="BL461" s="17" t="s">
        <v>401</v>
      </c>
      <c r="BM461" s="227" t="s">
        <v>449</v>
      </c>
    </row>
    <row r="462" s="12" customFormat="1" ht="22.8" customHeight="1">
      <c r="A462" s="12"/>
      <c r="B462" s="199"/>
      <c r="C462" s="200"/>
      <c r="D462" s="201" t="s">
        <v>72</v>
      </c>
      <c r="E462" s="213" t="s">
        <v>450</v>
      </c>
      <c r="F462" s="213" t="s">
        <v>451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SUM(P463:P524)</f>
        <v>0</v>
      </c>
      <c r="Q462" s="207"/>
      <c r="R462" s="208">
        <f>SUM(R463:R524)</f>
        <v>0.01013</v>
      </c>
      <c r="S462" s="207"/>
      <c r="T462" s="209">
        <f>SUM(T463:T524)</f>
        <v>0.011429999999999999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147</v>
      </c>
      <c r="AT462" s="211" t="s">
        <v>72</v>
      </c>
      <c r="AU462" s="211" t="s">
        <v>81</v>
      </c>
      <c r="AY462" s="210" t="s">
        <v>138</v>
      </c>
      <c r="BK462" s="212">
        <f>SUM(BK463:BK524)</f>
        <v>0</v>
      </c>
    </row>
    <row r="463" s="2" customFormat="1" ht="14.4" customHeight="1">
      <c r="A463" s="38"/>
      <c r="B463" s="39"/>
      <c r="C463" s="215" t="s">
        <v>452</v>
      </c>
      <c r="D463" s="215" t="s">
        <v>142</v>
      </c>
      <c r="E463" s="216" t="s">
        <v>453</v>
      </c>
      <c r="F463" s="217" t="s">
        <v>454</v>
      </c>
      <c r="G463" s="218" t="s">
        <v>161</v>
      </c>
      <c r="H463" s="219">
        <v>2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39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401</v>
      </c>
      <c r="AT463" s="227" t="s">
        <v>142</v>
      </c>
      <c r="AU463" s="227" t="s">
        <v>147</v>
      </c>
      <c r="AY463" s="17" t="s">
        <v>138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147</v>
      </c>
      <c r="BK463" s="228">
        <f>ROUND(I463*H463,2)</f>
        <v>0</v>
      </c>
      <c r="BL463" s="17" t="s">
        <v>401</v>
      </c>
      <c r="BM463" s="227" t="s">
        <v>455</v>
      </c>
    </row>
    <row r="464" s="13" customFormat="1">
      <c r="A464" s="13"/>
      <c r="B464" s="229"/>
      <c r="C464" s="230"/>
      <c r="D464" s="231" t="s">
        <v>149</v>
      </c>
      <c r="E464" s="232" t="s">
        <v>1</v>
      </c>
      <c r="F464" s="233" t="s">
        <v>456</v>
      </c>
      <c r="G464" s="230"/>
      <c r="H464" s="232" t="s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149</v>
      </c>
      <c r="AU464" s="239" t="s">
        <v>147</v>
      </c>
      <c r="AV464" s="13" t="s">
        <v>81</v>
      </c>
      <c r="AW464" s="13" t="s">
        <v>30</v>
      </c>
      <c r="AX464" s="13" t="s">
        <v>73</v>
      </c>
      <c r="AY464" s="239" t="s">
        <v>138</v>
      </c>
    </row>
    <row r="465" s="14" customFormat="1">
      <c r="A465" s="14"/>
      <c r="B465" s="240"/>
      <c r="C465" s="241"/>
      <c r="D465" s="231" t="s">
        <v>149</v>
      </c>
      <c r="E465" s="242" t="s">
        <v>1</v>
      </c>
      <c r="F465" s="243" t="s">
        <v>81</v>
      </c>
      <c r="G465" s="241"/>
      <c r="H465" s="244">
        <v>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149</v>
      </c>
      <c r="AU465" s="250" t="s">
        <v>147</v>
      </c>
      <c r="AV465" s="14" t="s">
        <v>147</v>
      </c>
      <c r="AW465" s="14" t="s">
        <v>30</v>
      </c>
      <c r="AX465" s="14" t="s">
        <v>73</v>
      </c>
      <c r="AY465" s="250" t="s">
        <v>138</v>
      </c>
    </row>
    <row r="466" s="13" customFormat="1">
      <c r="A466" s="13"/>
      <c r="B466" s="229"/>
      <c r="C466" s="230"/>
      <c r="D466" s="231" t="s">
        <v>149</v>
      </c>
      <c r="E466" s="232" t="s">
        <v>1</v>
      </c>
      <c r="F466" s="233" t="s">
        <v>457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149</v>
      </c>
      <c r="AU466" s="239" t="s">
        <v>147</v>
      </c>
      <c r="AV466" s="13" t="s">
        <v>81</v>
      </c>
      <c r="AW466" s="13" t="s">
        <v>30</v>
      </c>
      <c r="AX466" s="13" t="s">
        <v>73</v>
      </c>
      <c r="AY466" s="239" t="s">
        <v>138</v>
      </c>
    </row>
    <row r="467" s="14" customFormat="1">
      <c r="A467" s="14"/>
      <c r="B467" s="240"/>
      <c r="C467" s="241"/>
      <c r="D467" s="231" t="s">
        <v>149</v>
      </c>
      <c r="E467" s="242" t="s">
        <v>1</v>
      </c>
      <c r="F467" s="243" t="s">
        <v>81</v>
      </c>
      <c r="G467" s="241"/>
      <c r="H467" s="244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149</v>
      </c>
      <c r="AU467" s="250" t="s">
        <v>147</v>
      </c>
      <c r="AV467" s="14" t="s">
        <v>147</v>
      </c>
      <c r="AW467" s="14" t="s">
        <v>30</v>
      </c>
      <c r="AX467" s="14" t="s">
        <v>73</v>
      </c>
      <c r="AY467" s="250" t="s">
        <v>138</v>
      </c>
    </row>
    <row r="468" s="15" customFormat="1">
      <c r="A468" s="15"/>
      <c r="B468" s="262"/>
      <c r="C468" s="263"/>
      <c r="D468" s="231" t="s">
        <v>149</v>
      </c>
      <c r="E468" s="264" t="s">
        <v>1</v>
      </c>
      <c r="F468" s="265" t="s">
        <v>165</v>
      </c>
      <c r="G468" s="263"/>
      <c r="H468" s="266">
        <v>2</v>
      </c>
      <c r="I468" s="267"/>
      <c r="J468" s="263"/>
      <c r="K468" s="263"/>
      <c r="L468" s="268"/>
      <c r="M468" s="269"/>
      <c r="N468" s="270"/>
      <c r="O468" s="270"/>
      <c r="P468" s="270"/>
      <c r="Q468" s="270"/>
      <c r="R468" s="270"/>
      <c r="S468" s="270"/>
      <c r="T468" s="271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2" t="s">
        <v>149</v>
      </c>
      <c r="AU468" s="272" t="s">
        <v>147</v>
      </c>
      <c r="AV468" s="15" t="s">
        <v>146</v>
      </c>
      <c r="AW468" s="15" t="s">
        <v>30</v>
      </c>
      <c r="AX468" s="15" t="s">
        <v>81</v>
      </c>
      <c r="AY468" s="272" t="s">
        <v>138</v>
      </c>
    </row>
    <row r="469" s="2" customFormat="1" ht="14.4" customHeight="1">
      <c r="A469" s="38"/>
      <c r="B469" s="39"/>
      <c r="C469" s="215" t="s">
        <v>458</v>
      </c>
      <c r="D469" s="215" t="s">
        <v>142</v>
      </c>
      <c r="E469" s="216" t="s">
        <v>459</v>
      </c>
      <c r="F469" s="217" t="s">
        <v>460</v>
      </c>
      <c r="G469" s="218" t="s">
        <v>161</v>
      </c>
      <c r="H469" s="219">
        <v>1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</v>
      </c>
      <c r="R469" s="225">
        <f>Q469*H469</f>
        <v>0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401</v>
      </c>
      <c r="AT469" s="227" t="s">
        <v>142</v>
      </c>
      <c r="AU469" s="227" t="s">
        <v>147</v>
      </c>
      <c r="AY469" s="17" t="s">
        <v>138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147</v>
      </c>
      <c r="BK469" s="228">
        <f>ROUND(I469*H469,2)</f>
        <v>0</v>
      </c>
      <c r="BL469" s="17" t="s">
        <v>401</v>
      </c>
      <c r="BM469" s="227" t="s">
        <v>461</v>
      </c>
    </row>
    <row r="470" s="13" customFormat="1">
      <c r="A470" s="13"/>
      <c r="B470" s="229"/>
      <c r="C470" s="230"/>
      <c r="D470" s="231" t="s">
        <v>149</v>
      </c>
      <c r="E470" s="232" t="s">
        <v>1</v>
      </c>
      <c r="F470" s="233" t="s">
        <v>462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149</v>
      </c>
      <c r="AU470" s="239" t="s">
        <v>147</v>
      </c>
      <c r="AV470" s="13" t="s">
        <v>81</v>
      </c>
      <c r="AW470" s="13" t="s">
        <v>30</v>
      </c>
      <c r="AX470" s="13" t="s">
        <v>73</v>
      </c>
      <c r="AY470" s="239" t="s">
        <v>138</v>
      </c>
    </row>
    <row r="471" s="14" customFormat="1">
      <c r="A471" s="14"/>
      <c r="B471" s="240"/>
      <c r="C471" s="241"/>
      <c r="D471" s="231" t="s">
        <v>149</v>
      </c>
      <c r="E471" s="242" t="s">
        <v>1</v>
      </c>
      <c r="F471" s="243" t="s">
        <v>81</v>
      </c>
      <c r="G471" s="241"/>
      <c r="H471" s="244">
        <v>1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149</v>
      </c>
      <c r="AU471" s="250" t="s">
        <v>147</v>
      </c>
      <c r="AV471" s="14" t="s">
        <v>147</v>
      </c>
      <c r="AW471" s="14" t="s">
        <v>30</v>
      </c>
      <c r="AX471" s="14" t="s">
        <v>81</v>
      </c>
      <c r="AY471" s="250" t="s">
        <v>138</v>
      </c>
    </row>
    <row r="472" s="2" customFormat="1" ht="14.4" customHeight="1">
      <c r="A472" s="38"/>
      <c r="B472" s="39"/>
      <c r="C472" s="215" t="s">
        <v>463</v>
      </c>
      <c r="D472" s="215" t="s">
        <v>142</v>
      </c>
      <c r="E472" s="216" t="s">
        <v>464</v>
      </c>
      <c r="F472" s="217" t="s">
        <v>465</v>
      </c>
      <c r="G472" s="218" t="s">
        <v>161</v>
      </c>
      <c r="H472" s="219">
        <v>1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401</v>
      </c>
      <c r="AT472" s="227" t="s">
        <v>142</v>
      </c>
      <c r="AU472" s="227" t="s">
        <v>147</v>
      </c>
      <c r="AY472" s="17" t="s">
        <v>138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147</v>
      </c>
      <c r="BK472" s="228">
        <f>ROUND(I472*H472,2)</f>
        <v>0</v>
      </c>
      <c r="BL472" s="17" t="s">
        <v>401</v>
      </c>
      <c r="BM472" s="227" t="s">
        <v>466</v>
      </c>
    </row>
    <row r="473" s="13" customFormat="1">
      <c r="A473" s="13"/>
      <c r="B473" s="229"/>
      <c r="C473" s="230"/>
      <c r="D473" s="231" t="s">
        <v>149</v>
      </c>
      <c r="E473" s="232" t="s">
        <v>1</v>
      </c>
      <c r="F473" s="233" t="s">
        <v>301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149</v>
      </c>
      <c r="AU473" s="239" t="s">
        <v>147</v>
      </c>
      <c r="AV473" s="13" t="s">
        <v>81</v>
      </c>
      <c r="AW473" s="13" t="s">
        <v>30</v>
      </c>
      <c r="AX473" s="13" t="s">
        <v>73</v>
      </c>
      <c r="AY473" s="239" t="s">
        <v>138</v>
      </c>
    </row>
    <row r="474" s="14" customFormat="1">
      <c r="A474" s="14"/>
      <c r="B474" s="240"/>
      <c r="C474" s="241"/>
      <c r="D474" s="231" t="s">
        <v>149</v>
      </c>
      <c r="E474" s="242" t="s">
        <v>1</v>
      </c>
      <c r="F474" s="243" t="s">
        <v>81</v>
      </c>
      <c r="G474" s="241"/>
      <c r="H474" s="244">
        <v>1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149</v>
      </c>
      <c r="AU474" s="250" t="s">
        <v>147</v>
      </c>
      <c r="AV474" s="14" t="s">
        <v>147</v>
      </c>
      <c r="AW474" s="14" t="s">
        <v>30</v>
      </c>
      <c r="AX474" s="14" t="s">
        <v>81</v>
      </c>
      <c r="AY474" s="250" t="s">
        <v>138</v>
      </c>
    </row>
    <row r="475" s="2" customFormat="1" ht="14.4" customHeight="1">
      <c r="A475" s="38"/>
      <c r="B475" s="39"/>
      <c r="C475" s="215" t="s">
        <v>467</v>
      </c>
      <c r="D475" s="215" t="s">
        <v>142</v>
      </c>
      <c r="E475" s="216" t="s">
        <v>468</v>
      </c>
      <c r="F475" s="217" t="s">
        <v>469</v>
      </c>
      <c r="G475" s="218" t="s">
        <v>322</v>
      </c>
      <c r="H475" s="219">
        <v>4.5</v>
      </c>
      <c r="I475" s="220"/>
      <c r="J475" s="221">
        <f>ROUND(I475*H475,2)</f>
        <v>0</v>
      </c>
      <c r="K475" s="222"/>
      <c r="L475" s="44"/>
      <c r="M475" s="223" t="s">
        <v>1</v>
      </c>
      <c r="N475" s="224" t="s">
        <v>39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0.0020999999999999999</v>
      </c>
      <c r="T475" s="226">
        <f>S475*H475</f>
        <v>0.0094500000000000001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401</v>
      </c>
      <c r="AT475" s="227" t="s">
        <v>142</v>
      </c>
      <c r="AU475" s="227" t="s">
        <v>147</v>
      </c>
      <c r="AY475" s="17" t="s">
        <v>138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147</v>
      </c>
      <c r="BK475" s="228">
        <f>ROUND(I475*H475,2)</f>
        <v>0</v>
      </c>
      <c r="BL475" s="17" t="s">
        <v>401</v>
      </c>
      <c r="BM475" s="227" t="s">
        <v>470</v>
      </c>
    </row>
    <row r="476" s="13" customFormat="1">
      <c r="A476" s="13"/>
      <c r="B476" s="229"/>
      <c r="C476" s="230"/>
      <c r="D476" s="231" t="s">
        <v>149</v>
      </c>
      <c r="E476" s="232" t="s">
        <v>1</v>
      </c>
      <c r="F476" s="233" t="s">
        <v>471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149</v>
      </c>
      <c r="AU476" s="239" t="s">
        <v>147</v>
      </c>
      <c r="AV476" s="13" t="s">
        <v>81</v>
      </c>
      <c r="AW476" s="13" t="s">
        <v>30</v>
      </c>
      <c r="AX476" s="13" t="s">
        <v>73</v>
      </c>
      <c r="AY476" s="239" t="s">
        <v>138</v>
      </c>
    </row>
    <row r="477" s="14" customFormat="1">
      <c r="A477" s="14"/>
      <c r="B477" s="240"/>
      <c r="C477" s="241"/>
      <c r="D477" s="231" t="s">
        <v>149</v>
      </c>
      <c r="E477" s="242" t="s">
        <v>1</v>
      </c>
      <c r="F477" s="243" t="s">
        <v>472</v>
      </c>
      <c r="G477" s="241"/>
      <c r="H477" s="244">
        <v>4.5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149</v>
      </c>
      <c r="AU477" s="250" t="s">
        <v>147</v>
      </c>
      <c r="AV477" s="14" t="s">
        <v>147</v>
      </c>
      <c r="AW477" s="14" t="s">
        <v>30</v>
      </c>
      <c r="AX477" s="14" t="s">
        <v>81</v>
      </c>
      <c r="AY477" s="250" t="s">
        <v>138</v>
      </c>
    </row>
    <row r="478" s="2" customFormat="1" ht="14.4" customHeight="1">
      <c r="A478" s="38"/>
      <c r="B478" s="39"/>
      <c r="C478" s="215" t="s">
        <v>473</v>
      </c>
      <c r="D478" s="215" t="s">
        <v>142</v>
      </c>
      <c r="E478" s="216" t="s">
        <v>474</v>
      </c>
      <c r="F478" s="217" t="s">
        <v>475</v>
      </c>
      <c r="G478" s="218" t="s">
        <v>322</v>
      </c>
      <c r="H478" s="219">
        <v>1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0.00198</v>
      </c>
      <c r="T478" s="226">
        <f>S478*H478</f>
        <v>0.00198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401</v>
      </c>
      <c r="AT478" s="227" t="s">
        <v>142</v>
      </c>
      <c r="AU478" s="227" t="s">
        <v>147</v>
      </c>
      <c r="AY478" s="17" t="s">
        <v>138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147</v>
      </c>
      <c r="BK478" s="228">
        <f>ROUND(I478*H478,2)</f>
        <v>0</v>
      </c>
      <c r="BL478" s="17" t="s">
        <v>401</v>
      </c>
      <c r="BM478" s="227" t="s">
        <v>476</v>
      </c>
    </row>
    <row r="479" s="13" customFormat="1">
      <c r="A479" s="13"/>
      <c r="B479" s="229"/>
      <c r="C479" s="230"/>
      <c r="D479" s="231" t="s">
        <v>149</v>
      </c>
      <c r="E479" s="232" t="s">
        <v>1</v>
      </c>
      <c r="F479" s="233" t="s">
        <v>301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149</v>
      </c>
      <c r="AU479" s="239" t="s">
        <v>147</v>
      </c>
      <c r="AV479" s="13" t="s">
        <v>81</v>
      </c>
      <c r="AW479" s="13" t="s">
        <v>30</v>
      </c>
      <c r="AX479" s="13" t="s">
        <v>73</v>
      </c>
      <c r="AY479" s="239" t="s">
        <v>138</v>
      </c>
    </row>
    <row r="480" s="14" customFormat="1">
      <c r="A480" s="14"/>
      <c r="B480" s="240"/>
      <c r="C480" s="241"/>
      <c r="D480" s="231" t="s">
        <v>149</v>
      </c>
      <c r="E480" s="242" t="s">
        <v>1</v>
      </c>
      <c r="F480" s="243" t="s">
        <v>81</v>
      </c>
      <c r="G480" s="241"/>
      <c r="H480" s="244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149</v>
      </c>
      <c r="AU480" s="250" t="s">
        <v>147</v>
      </c>
      <c r="AV480" s="14" t="s">
        <v>147</v>
      </c>
      <c r="AW480" s="14" t="s">
        <v>30</v>
      </c>
      <c r="AX480" s="14" t="s">
        <v>81</v>
      </c>
      <c r="AY480" s="250" t="s">
        <v>138</v>
      </c>
    </row>
    <row r="481" s="2" customFormat="1" ht="14.4" customHeight="1">
      <c r="A481" s="38"/>
      <c r="B481" s="39"/>
      <c r="C481" s="215" t="s">
        <v>477</v>
      </c>
      <c r="D481" s="215" t="s">
        <v>142</v>
      </c>
      <c r="E481" s="216" t="s">
        <v>478</v>
      </c>
      <c r="F481" s="217" t="s">
        <v>479</v>
      </c>
      <c r="G481" s="218" t="s">
        <v>322</v>
      </c>
      <c r="H481" s="219">
        <v>6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0.00040999999999999999</v>
      </c>
      <c r="R481" s="225">
        <f>Q481*H481</f>
        <v>0.0024599999999999999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401</v>
      </c>
      <c r="AT481" s="227" t="s">
        <v>142</v>
      </c>
      <c r="AU481" s="227" t="s">
        <v>147</v>
      </c>
      <c r="AY481" s="17" t="s">
        <v>138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ROUND(I481*H481,2)</f>
        <v>0</v>
      </c>
      <c r="BL481" s="17" t="s">
        <v>401</v>
      </c>
      <c r="BM481" s="227" t="s">
        <v>480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456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81</v>
      </c>
      <c r="AW482" s="13" t="s">
        <v>30</v>
      </c>
      <c r="AX482" s="13" t="s">
        <v>73</v>
      </c>
      <c r="AY482" s="239" t="s">
        <v>138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81</v>
      </c>
      <c r="G483" s="241"/>
      <c r="H483" s="244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73</v>
      </c>
      <c r="AY483" s="250" t="s">
        <v>138</v>
      </c>
    </row>
    <row r="484" s="13" customFormat="1">
      <c r="A484" s="13"/>
      <c r="B484" s="229"/>
      <c r="C484" s="230"/>
      <c r="D484" s="231" t="s">
        <v>149</v>
      </c>
      <c r="E484" s="232" t="s">
        <v>1</v>
      </c>
      <c r="F484" s="233" t="s">
        <v>325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149</v>
      </c>
      <c r="AU484" s="239" t="s">
        <v>147</v>
      </c>
      <c r="AV484" s="13" t="s">
        <v>81</v>
      </c>
      <c r="AW484" s="13" t="s">
        <v>30</v>
      </c>
      <c r="AX484" s="13" t="s">
        <v>73</v>
      </c>
      <c r="AY484" s="239" t="s">
        <v>138</v>
      </c>
    </row>
    <row r="485" s="14" customFormat="1">
      <c r="A485" s="14"/>
      <c r="B485" s="240"/>
      <c r="C485" s="241"/>
      <c r="D485" s="231" t="s">
        <v>149</v>
      </c>
      <c r="E485" s="242" t="s">
        <v>1</v>
      </c>
      <c r="F485" s="243" t="s">
        <v>146</v>
      </c>
      <c r="G485" s="241"/>
      <c r="H485" s="244">
        <v>4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149</v>
      </c>
      <c r="AU485" s="250" t="s">
        <v>147</v>
      </c>
      <c r="AV485" s="14" t="s">
        <v>147</v>
      </c>
      <c r="AW485" s="14" t="s">
        <v>30</v>
      </c>
      <c r="AX485" s="14" t="s">
        <v>73</v>
      </c>
      <c r="AY485" s="250" t="s">
        <v>138</v>
      </c>
    </row>
    <row r="486" s="13" customFormat="1">
      <c r="A486" s="13"/>
      <c r="B486" s="229"/>
      <c r="C486" s="230"/>
      <c r="D486" s="231" t="s">
        <v>149</v>
      </c>
      <c r="E486" s="232" t="s">
        <v>1</v>
      </c>
      <c r="F486" s="233" t="s">
        <v>326</v>
      </c>
      <c r="G486" s="230"/>
      <c r="H486" s="232" t="s">
        <v>1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149</v>
      </c>
      <c r="AU486" s="239" t="s">
        <v>147</v>
      </c>
      <c r="AV486" s="13" t="s">
        <v>81</v>
      </c>
      <c r="AW486" s="13" t="s">
        <v>30</v>
      </c>
      <c r="AX486" s="13" t="s">
        <v>73</v>
      </c>
      <c r="AY486" s="239" t="s">
        <v>138</v>
      </c>
    </row>
    <row r="487" s="14" customFormat="1">
      <c r="A487" s="14"/>
      <c r="B487" s="240"/>
      <c r="C487" s="241"/>
      <c r="D487" s="231" t="s">
        <v>149</v>
      </c>
      <c r="E487" s="242" t="s">
        <v>1</v>
      </c>
      <c r="F487" s="243" t="s">
        <v>81</v>
      </c>
      <c r="G487" s="241"/>
      <c r="H487" s="244">
        <v>1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149</v>
      </c>
      <c r="AU487" s="250" t="s">
        <v>147</v>
      </c>
      <c r="AV487" s="14" t="s">
        <v>147</v>
      </c>
      <c r="AW487" s="14" t="s">
        <v>30</v>
      </c>
      <c r="AX487" s="14" t="s">
        <v>73</v>
      </c>
      <c r="AY487" s="250" t="s">
        <v>138</v>
      </c>
    </row>
    <row r="488" s="15" customFormat="1">
      <c r="A488" s="15"/>
      <c r="B488" s="262"/>
      <c r="C488" s="263"/>
      <c r="D488" s="231" t="s">
        <v>149</v>
      </c>
      <c r="E488" s="264" t="s">
        <v>1</v>
      </c>
      <c r="F488" s="265" t="s">
        <v>165</v>
      </c>
      <c r="G488" s="263"/>
      <c r="H488" s="266">
        <v>6</v>
      </c>
      <c r="I488" s="267"/>
      <c r="J488" s="263"/>
      <c r="K488" s="263"/>
      <c r="L488" s="268"/>
      <c r="M488" s="269"/>
      <c r="N488" s="270"/>
      <c r="O488" s="270"/>
      <c r="P488" s="270"/>
      <c r="Q488" s="270"/>
      <c r="R488" s="270"/>
      <c r="S488" s="270"/>
      <c r="T488" s="271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2" t="s">
        <v>149</v>
      </c>
      <c r="AU488" s="272" t="s">
        <v>147</v>
      </c>
      <c r="AV488" s="15" t="s">
        <v>146</v>
      </c>
      <c r="AW488" s="15" t="s">
        <v>30</v>
      </c>
      <c r="AX488" s="15" t="s">
        <v>81</v>
      </c>
      <c r="AY488" s="272" t="s">
        <v>138</v>
      </c>
    </row>
    <row r="489" s="2" customFormat="1" ht="14.4" customHeight="1">
      <c r="A489" s="38"/>
      <c r="B489" s="39"/>
      <c r="C489" s="215" t="s">
        <v>481</v>
      </c>
      <c r="D489" s="215" t="s">
        <v>142</v>
      </c>
      <c r="E489" s="216" t="s">
        <v>482</v>
      </c>
      <c r="F489" s="217" t="s">
        <v>483</v>
      </c>
      <c r="G489" s="218" t="s">
        <v>322</v>
      </c>
      <c r="H489" s="219">
        <v>3</v>
      </c>
      <c r="I489" s="220"/>
      <c r="J489" s="221">
        <f>ROUND(I489*H489,2)</f>
        <v>0</v>
      </c>
      <c r="K489" s="222"/>
      <c r="L489" s="44"/>
      <c r="M489" s="223" t="s">
        <v>1</v>
      </c>
      <c r="N489" s="224" t="s">
        <v>39</v>
      </c>
      <c r="O489" s="91"/>
      <c r="P489" s="225">
        <f>O489*H489</f>
        <v>0</v>
      </c>
      <c r="Q489" s="225">
        <v>0.00048000000000000001</v>
      </c>
      <c r="R489" s="225">
        <f>Q489*H489</f>
        <v>0.0014400000000000001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401</v>
      </c>
      <c r="AT489" s="227" t="s">
        <v>142</v>
      </c>
      <c r="AU489" s="227" t="s">
        <v>147</v>
      </c>
      <c r="AY489" s="17" t="s">
        <v>138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147</v>
      </c>
      <c r="BK489" s="228">
        <f>ROUND(I489*H489,2)</f>
        <v>0</v>
      </c>
      <c r="BL489" s="17" t="s">
        <v>401</v>
      </c>
      <c r="BM489" s="227" t="s">
        <v>484</v>
      </c>
    </row>
    <row r="490" s="13" customFormat="1">
      <c r="A490" s="13"/>
      <c r="B490" s="229"/>
      <c r="C490" s="230"/>
      <c r="D490" s="231" t="s">
        <v>149</v>
      </c>
      <c r="E490" s="232" t="s">
        <v>1</v>
      </c>
      <c r="F490" s="233" t="s">
        <v>485</v>
      </c>
      <c r="G490" s="230"/>
      <c r="H490" s="232" t="s">
        <v>1</v>
      </c>
      <c r="I490" s="234"/>
      <c r="J490" s="230"/>
      <c r="K490" s="230"/>
      <c r="L490" s="235"/>
      <c r="M490" s="236"/>
      <c r="N490" s="237"/>
      <c r="O490" s="237"/>
      <c r="P490" s="237"/>
      <c r="Q490" s="237"/>
      <c r="R490" s="237"/>
      <c r="S490" s="237"/>
      <c r="T490" s="23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9" t="s">
        <v>149</v>
      </c>
      <c r="AU490" s="239" t="s">
        <v>147</v>
      </c>
      <c r="AV490" s="13" t="s">
        <v>81</v>
      </c>
      <c r="AW490" s="13" t="s">
        <v>30</v>
      </c>
      <c r="AX490" s="13" t="s">
        <v>73</v>
      </c>
      <c r="AY490" s="239" t="s">
        <v>138</v>
      </c>
    </row>
    <row r="491" s="14" customFormat="1">
      <c r="A491" s="14"/>
      <c r="B491" s="240"/>
      <c r="C491" s="241"/>
      <c r="D491" s="231" t="s">
        <v>149</v>
      </c>
      <c r="E491" s="242" t="s">
        <v>1</v>
      </c>
      <c r="F491" s="243" t="s">
        <v>139</v>
      </c>
      <c r="G491" s="241"/>
      <c r="H491" s="244">
        <v>3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0" t="s">
        <v>149</v>
      </c>
      <c r="AU491" s="250" t="s">
        <v>147</v>
      </c>
      <c r="AV491" s="14" t="s">
        <v>147</v>
      </c>
      <c r="AW491" s="14" t="s">
        <v>30</v>
      </c>
      <c r="AX491" s="14" t="s">
        <v>81</v>
      </c>
      <c r="AY491" s="250" t="s">
        <v>138</v>
      </c>
    </row>
    <row r="492" s="2" customFormat="1" ht="14.4" customHeight="1">
      <c r="A492" s="38"/>
      <c r="B492" s="39"/>
      <c r="C492" s="215" t="s">
        <v>486</v>
      </c>
      <c r="D492" s="215" t="s">
        <v>142</v>
      </c>
      <c r="E492" s="216" t="s">
        <v>487</v>
      </c>
      <c r="F492" s="217" t="s">
        <v>488</v>
      </c>
      <c r="G492" s="218" t="s">
        <v>322</v>
      </c>
      <c r="H492" s="219">
        <v>5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0.00071000000000000002</v>
      </c>
      <c r="R492" s="225">
        <f>Q492*H492</f>
        <v>0.0035500000000000002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401</v>
      </c>
      <c r="AT492" s="227" t="s">
        <v>142</v>
      </c>
      <c r="AU492" s="227" t="s">
        <v>147</v>
      </c>
      <c r="AY492" s="17" t="s">
        <v>138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147</v>
      </c>
      <c r="BK492" s="228">
        <f>ROUND(I492*H492,2)</f>
        <v>0</v>
      </c>
      <c r="BL492" s="17" t="s">
        <v>401</v>
      </c>
      <c r="BM492" s="227" t="s">
        <v>489</v>
      </c>
    </row>
    <row r="493" s="13" customFormat="1">
      <c r="A493" s="13"/>
      <c r="B493" s="229"/>
      <c r="C493" s="230"/>
      <c r="D493" s="231" t="s">
        <v>149</v>
      </c>
      <c r="E493" s="232" t="s">
        <v>1</v>
      </c>
      <c r="F493" s="233" t="s">
        <v>490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149</v>
      </c>
      <c r="AU493" s="239" t="s">
        <v>147</v>
      </c>
      <c r="AV493" s="13" t="s">
        <v>81</v>
      </c>
      <c r="AW493" s="13" t="s">
        <v>30</v>
      </c>
      <c r="AX493" s="13" t="s">
        <v>73</v>
      </c>
      <c r="AY493" s="239" t="s">
        <v>138</v>
      </c>
    </row>
    <row r="494" s="14" customFormat="1">
      <c r="A494" s="14"/>
      <c r="B494" s="240"/>
      <c r="C494" s="241"/>
      <c r="D494" s="231" t="s">
        <v>149</v>
      </c>
      <c r="E494" s="242" t="s">
        <v>1</v>
      </c>
      <c r="F494" s="243" t="s">
        <v>139</v>
      </c>
      <c r="G494" s="241"/>
      <c r="H494" s="244">
        <v>3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149</v>
      </c>
      <c r="AU494" s="250" t="s">
        <v>147</v>
      </c>
      <c r="AV494" s="14" t="s">
        <v>147</v>
      </c>
      <c r="AW494" s="14" t="s">
        <v>30</v>
      </c>
      <c r="AX494" s="14" t="s">
        <v>73</v>
      </c>
      <c r="AY494" s="250" t="s">
        <v>138</v>
      </c>
    </row>
    <row r="495" s="13" customFormat="1">
      <c r="A495" s="13"/>
      <c r="B495" s="229"/>
      <c r="C495" s="230"/>
      <c r="D495" s="231" t="s">
        <v>149</v>
      </c>
      <c r="E495" s="232" t="s">
        <v>1</v>
      </c>
      <c r="F495" s="233" t="s">
        <v>491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149</v>
      </c>
      <c r="AU495" s="239" t="s">
        <v>147</v>
      </c>
      <c r="AV495" s="13" t="s">
        <v>81</v>
      </c>
      <c r="AW495" s="13" t="s">
        <v>30</v>
      </c>
      <c r="AX495" s="13" t="s">
        <v>73</v>
      </c>
      <c r="AY495" s="239" t="s">
        <v>138</v>
      </c>
    </row>
    <row r="496" s="14" customFormat="1">
      <c r="A496" s="14"/>
      <c r="B496" s="240"/>
      <c r="C496" s="241"/>
      <c r="D496" s="231" t="s">
        <v>149</v>
      </c>
      <c r="E496" s="242" t="s">
        <v>1</v>
      </c>
      <c r="F496" s="243" t="s">
        <v>147</v>
      </c>
      <c r="G496" s="241"/>
      <c r="H496" s="244">
        <v>2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149</v>
      </c>
      <c r="AU496" s="250" t="s">
        <v>147</v>
      </c>
      <c r="AV496" s="14" t="s">
        <v>147</v>
      </c>
      <c r="AW496" s="14" t="s">
        <v>30</v>
      </c>
      <c r="AX496" s="14" t="s">
        <v>73</v>
      </c>
      <c r="AY496" s="250" t="s">
        <v>138</v>
      </c>
    </row>
    <row r="497" s="15" customFormat="1">
      <c r="A497" s="15"/>
      <c r="B497" s="262"/>
      <c r="C497" s="263"/>
      <c r="D497" s="231" t="s">
        <v>149</v>
      </c>
      <c r="E497" s="264" t="s">
        <v>1</v>
      </c>
      <c r="F497" s="265" t="s">
        <v>165</v>
      </c>
      <c r="G497" s="263"/>
      <c r="H497" s="266">
        <v>5</v>
      </c>
      <c r="I497" s="267"/>
      <c r="J497" s="263"/>
      <c r="K497" s="263"/>
      <c r="L497" s="268"/>
      <c r="M497" s="269"/>
      <c r="N497" s="270"/>
      <c r="O497" s="270"/>
      <c r="P497" s="270"/>
      <c r="Q497" s="270"/>
      <c r="R497" s="270"/>
      <c r="S497" s="270"/>
      <c r="T497" s="271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2" t="s">
        <v>149</v>
      </c>
      <c r="AU497" s="272" t="s">
        <v>147</v>
      </c>
      <c r="AV497" s="15" t="s">
        <v>146</v>
      </c>
      <c r="AW497" s="15" t="s">
        <v>30</v>
      </c>
      <c r="AX497" s="15" t="s">
        <v>81</v>
      </c>
      <c r="AY497" s="272" t="s">
        <v>138</v>
      </c>
    </row>
    <row r="498" s="2" customFormat="1" ht="14.4" customHeight="1">
      <c r="A498" s="38"/>
      <c r="B498" s="39"/>
      <c r="C498" s="215" t="s">
        <v>492</v>
      </c>
      <c r="D498" s="215" t="s">
        <v>142</v>
      </c>
      <c r="E498" s="216" t="s">
        <v>493</v>
      </c>
      <c r="F498" s="217" t="s">
        <v>494</v>
      </c>
      <c r="G498" s="218" t="s">
        <v>322</v>
      </c>
      <c r="H498" s="219">
        <v>1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0.0022399999999999998</v>
      </c>
      <c r="R498" s="225">
        <f>Q498*H498</f>
        <v>0.0022399999999999998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401</v>
      </c>
      <c r="AT498" s="227" t="s">
        <v>142</v>
      </c>
      <c r="AU498" s="227" t="s">
        <v>147</v>
      </c>
      <c r="AY498" s="17" t="s">
        <v>138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147</v>
      </c>
      <c r="BK498" s="228">
        <f>ROUND(I498*H498,2)</f>
        <v>0</v>
      </c>
      <c r="BL498" s="17" t="s">
        <v>401</v>
      </c>
      <c r="BM498" s="227" t="s">
        <v>495</v>
      </c>
    </row>
    <row r="499" s="13" customFormat="1">
      <c r="A499" s="13"/>
      <c r="B499" s="229"/>
      <c r="C499" s="230"/>
      <c r="D499" s="231" t="s">
        <v>149</v>
      </c>
      <c r="E499" s="232" t="s">
        <v>1</v>
      </c>
      <c r="F499" s="233" t="s">
        <v>301</v>
      </c>
      <c r="G499" s="230"/>
      <c r="H499" s="232" t="s">
        <v>1</v>
      </c>
      <c r="I499" s="234"/>
      <c r="J499" s="230"/>
      <c r="K499" s="230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149</v>
      </c>
      <c r="AU499" s="239" t="s">
        <v>147</v>
      </c>
      <c r="AV499" s="13" t="s">
        <v>81</v>
      </c>
      <c r="AW499" s="13" t="s">
        <v>30</v>
      </c>
      <c r="AX499" s="13" t="s">
        <v>73</v>
      </c>
      <c r="AY499" s="239" t="s">
        <v>138</v>
      </c>
    </row>
    <row r="500" s="14" customFormat="1">
      <c r="A500" s="14"/>
      <c r="B500" s="240"/>
      <c r="C500" s="241"/>
      <c r="D500" s="231" t="s">
        <v>149</v>
      </c>
      <c r="E500" s="242" t="s">
        <v>1</v>
      </c>
      <c r="F500" s="243" t="s">
        <v>81</v>
      </c>
      <c r="G500" s="241"/>
      <c r="H500" s="244">
        <v>1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0" t="s">
        <v>149</v>
      </c>
      <c r="AU500" s="250" t="s">
        <v>147</v>
      </c>
      <c r="AV500" s="14" t="s">
        <v>147</v>
      </c>
      <c r="AW500" s="14" t="s">
        <v>30</v>
      </c>
      <c r="AX500" s="14" t="s">
        <v>81</v>
      </c>
      <c r="AY500" s="250" t="s">
        <v>138</v>
      </c>
    </row>
    <row r="501" s="2" customFormat="1" ht="14.4" customHeight="1">
      <c r="A501" s="38"/>
      <c r="B501" s="39"/>
      <c r="C501" s="215" t="s">
        <v>496</v>
      </c>
      <c r="D501" s="215" t="s">
        <v>142</v>
      </c>
      <c r="E501" s="216" t="s">
        <v>497</v>
      </c>
      <c r="F501" s="217" t="s">
        <v>498</v>
      </c>
      <c r="G501" s="218" t="s">
        <v>161</v>
      </c>
      <c r="H501" s="219">
        <v>3</v>
      </c>
      <c r="I501" s="220"/>
      <c r="J501" s="221">
        <f>ROUND(I501*H501,2)</f>
        <v>0</v>
      </c>
      <c r="K501" s="222"/>
      <c r="L501" s="44"/>
      <c r="M501" s="223" t="s">
        <v>1</v>
      </c>
      <c r="N501" s="224" t="s">
        <v>39</v>
      </c>
      <c r="O501" s="91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7" t="s">
        <v>401</v>
      </c>
      <c r="AT501" s="227" t="s">
        <v>142</v>
      </c>
      <c r="AU501" s="227" t="s">
        <v>147</v>
      </c>
      <c r="AY501" s="17" t="s">
        <v>138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147</v>
      </c>
      <c r="BK501" s="228">
        <f>ROUND(I501*H501,2)</f>
        <v>0</v>
      </c>
      <c r="BL501" s="17" t="s">
        <v>401</v>
      </c>
      <c r="BM501" s="227" t="s">
        <v>499</v>
      </c>
    </row>
    <row r="502" s="13" customFormat="1">
      <c r="A502" s="13"/>
      <c r="B502" s="229"/>
      <c r="C502" s="230"/>
      <c r="D502" s="231" t="s">
        <v>149</v>
      </c>
      <c r="E502" s="232" t="s">
        <v>1</v>
      </c>
      <c r="F502" s="233" t="s">
        <v>500</v>
      </c>
      <c r="G502" s="230"/>
      <c r="H502" s="232" t="s">
        <v>1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149</v>
      </c>
      <c r="AU502" s="239" t="s">
        <v>147</v>
      </c>
      <c r="AV502" s="13" t="s">
        <v>81</v>
      </c>
      <c r="AW502" s="13" t="s">
        <v>30</v>
      </c>
      <c r="AX502" s="13" t="s">
        <v>73</v>
      </c>
      <c r="AY502" s="239" t="s">
        <v>138</v>
      </c>
    </row>
    <row r="503" s="14" customFormat="1">
      <c r="A503" s="14"/>
      <c r="B503" s="240"/>
      <c r="C503" s="241"/>
      <c r="D503" s="231" t="s">
        <v>149</v>
      </c>
      <c r="E503" s="242" t="s">
        <v>1</v>
      </c>
      <c r="F503" s="243" t="s">
        <v>81</v>
      </c>
      <c r="G503" s="241"/>
      <c r="H503" s="244">
        <v>1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149</v>
      </c>
      <c r="AU503" s="250" t="s">
        <v>147</v>
      </c>
      <c r="AV503" s="14" t="s">
        <v>147</v>
      </c>
      <c r="AW503" s="14" t="s">
        <v>30</v>
      </c>
      <c r="AX503" s="14" t="s">
        <v>73</v>
      </c>
      <c r="AY503" s="250" t="s">
        <v>138</v>
      </c>
    </row>
    <row r="504" s="13" customFormat="1">
      <c r="A504" s="13"/>
      <c r="B504" s="229"/>
      <c r="C504" s="230"/>
      <c r="D504" s="231" t="s">
        <v>149</v>
      </c>
      <c r="E504" s="232" t="s">
        <v>1</v>
      </c>
      <c r="F504" s="233" t="s">
        <v>325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149</v>
      </c>
      <c r="AU504" s="239" t="s">
        <v>147</v>
      </c>
      <c r="AV504" s="13" t="s">
        <v>81</v>
      </c>
      <c r="AW504" s="13" t="s">
        <v>30</v>
      </c>
      <c r="AX504" s="13" t="s">
        <v>73</v>
      </c>
      <c r="AY504" s="239" t="s">
        <v>138</v>
      </c>
    </row>
    <row r="505" s="14" customFormat="1">
      <c r="A505" s="14"/>
      <c r="B505" s="240"/>
      <c r="C505" s="241"/>
      <c r="D505" s="231" t="s">
        <v>149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149</v>
      </c>
      <c r="AU505" s="250" t="s">
        <v>147</v>
      </c>
      <c r="AV505" s="14" t="s">
        <v>147</v>
      </c>
      <c r="AW505" s="14" t="s">
        <v>30</v>
      </c>
      <c r="AX505" s="14" t="s">
        <v>73</v>
      </c>
      <c r="AY505" s="250" t="s">
        <v>138</v>
      </c>
    </row>
    <row r="506" s="13" customFormat="1">
      <c r="A506" s="13"/>
      <c r="B506" s="229"/>
      <c r="C506" s="230"/>
      <c r="D506" s="231" t="s">
        <v>149</v>
      </c>
      <c r="E506" s="232" t="s">
        <v>1</v>
      </c>
      <c r="F506" s="233" t="s">
        <v>326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149</v>
      </c>
      <c r="AU506" s="239" t="s">
        <v>147</v>
      </c>
      <c r="AV506" s="13" t="s">
        <v>81</v>
      </c>
      <c r="AW506" s="13" t="s">
        <v>30</v>
      </c>
      <c r="AX506" s="13" t="s">
        <v>73</v>
      </c>
      <c r="AY506" s="239" t="s">
        <v>138</v>
      </c>
    </row>
    <row r="507" s="14" customFormat="1">
      <c r="A507" s="14"/>
      <c r="B507" s="240"/>
      <c r="C507" s="241"/>
      <c r="D507" s="231" t="s">
        <v>149</v>
      </c>
      <c r="E507" s="242" t="s">
        <v>1</v>
      </c>
      <c r="F507" s="243" t="s">
        <v>81</v>
      </c>
      <c r="G507" s="241"/>
      <c r="H507" s="244">
        <v>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149</v>
      </c>
      <c r="AU507" s="250" t="s">
        <v>147</v>
      </c>
      <c r="AV507" s="14" t="s">
        <v>147</v>
      </c>
      <c r="AW507" s="14" t="s">
        <v>30</v>
      </c>
      <c r="AX507" s="14" t="s">
        <v>73</v>
      </c>
      <c r="AY507" s="250" t="s">
        <v>138</v>
      </c>
    </row>
    <row r="508" s="15" customFormat="1">
      <c r="A508" s="15"/>
      <c r="B508" s="262"/>
      <c r="C508" s="263"/>
      <c r="D508" s="231" t="s">
        <v>149</v>
      </c>
      <c r="E508" s="264" t="s">
        <v>1</v>
      </c>
      <c r="F508" s="265" t="s">
        <v>165</v>
      </c>
      <c r="G508" s="263"/>
      <c r="H508" s="266">
        <v>3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149</v>
      </c>
      <c r="AU508" s="272" t="s">
        <v>147</v>
      </c>
      <c r="AV508" s="15" t="s">
        <v>146</v>
      </c>
      <c r="AW508" s="15" t="s">
        <v>30</v>
      </c>
      <c r="AX508" s="15" t="s">
        <v>81</v>
      </c>
      <c r="AY508" s="272" t="s">
        <v>138</v>
      </c>
    </row>
    <row r="509" s="2" customFormat="1" ht="14.4" customHeight="1">
      <c r="A509" s="38"/>
      <c r="B509" s="39"/>
      <c r="C509" s="215" t="s">
        <v>501</v>
      </c>
      <c r="D509" s="215" t="s">
        <v>142</v>
      </c>
      <c r="E509" s="216" t="s">
        <v>502</v>
      </c>
      <c r="F509" s="217" t="s">
        <v>503</v>
      </c>
      <c r="G509" s="218" t="s">
        <v>161</v>
      </c>
      <c r="H509" s="219">
        <v>3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401</v>
      </c>
      <c r="AT509" s="227" t="s">
        <v>142</v>
      </c>
      <c r="AU509" s="227" t="s">
        <v>147</v>
      </c>
      <c r="AY509" s="17" t="s">
        <v>138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147</v>
      </c>
      <c r="BK509" s="228">
        <f>ROUND(I509*H509,2)</f>
        <v>0</v>
      </c>
      <c r="BL509" s="17" t="s">
        <v>401</v>
      </c>
      <c r="BM509" s="227" t="s">
        <v>504</v>
      </c>
    </row>
    <row r="510" s="13" customFormat="1">
      <c r="A510" s="13"/>
      <c r="B510" s="229"/>
      <c r="C510" s="230"/>
      <c r="D510" s="231" t="s">
        <v>149</v>
      </c>
      <c r="E510" s="232" t="s">
        <v>1</v>
      </c>
      <c r="F510" s="233" t="s">
        <v>505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149</v>
      </c>
      <c r="AU510" s="239" t="s">
        <v>147</v>
      </c>
      <c r="AV510" s="13" t="s">
        <v>81</v>
      </c>
      <c r="AW510" s="13" t="s">
        <v>30</v>
      </c>
      <c r="AX510" s="13" t="s">
        <v>73</v>
      </c>
      <c r="AY510" s="239" t="s">
        <v>138</v>
      </c>
    </row>
    <row r="511" s="14" customFormat="1">
      <c r="A511" s="14"/>
      <c r="B511" s="240"/>
      <c r="C511" s="241"/>
      <c r="D511" s="231" t="s">
        <v>149</v>
      </c>
      <c r="E511" s="242" t="s">
        <v>1</v>
      </c>
      <c r="F511" s="243" t="s">
        <v>506</v>
      </c>
      <c r="G511" s="241"/>
      <c r="H511" s="244">
        <v>3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149</v>
      </c>
      <c r="AU511" s="250" t="s">
        <v>147</v>
      </c>
      <c r="AV511" s="14" t="s">
        <v>147</v>
      </c>
      <c r="AW511" s="14" t="s">
        <v>30</v>
      </c>
      <c r="AX511" s="14" t="s">
        <v>81</v>
      </c>
      <c r="AY511" s="250" t="s">
        <v>138</v>
      </c>
    </row>
    <row r="512" s="2" customFormat="1" ht="14.4" customHeight="1">
      <c r="A512" s="38"/>
      <c r="B512" s="39"/>
      <c r="C512" s="215" t="s">
        <v>507</v>
      </c>
      <c r="D512" s="215" t="s">
        <v>142</v>
      </c>
      <c r="E512" s="216" t="s">
        <v>508</v>
      </c>
      <c r="F512" s="217" t="s">
        <v>509</v>
      </c>
      <c r="G512" s="218" t="s">
        <v>161</v>
      </c>
      <c r="H512" s="219">
        <v>1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0</v>
      </c>
      <c r="R512" s="225">
        <f>Q512*H512</f>
        <v>0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401</v>
      </c>
      <c r="AT512" s="227" t="s">
        <v>142</v>
      </c>
      <c r="AU512" s="227" t="s">
        <v>147</v>
      </c>
      <c r="AY512" s="17" t="s">
        <v>138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147</v>
      </c>
      <c r="BK512" s="228">
        <f>ROUND(I512*H512,2)</f>
        <v>0</v>
      </c>
      <c r="BL512" s="17" t="s">
        <v>401</v>
      </c>
      <c r="BM512" s="227" t="s">
        <v>510</v>
      </c>
    </row>
    <row r="513" s="13" customFormat="1">
      <c r="A513" s="13"/>
      <c r="B513" s="229"/>
      <c r="C513" s="230"/>
      <c r="D513" s="231" t="s">
        <v>149</v>
      </c>
      <c r="E513" s="232" t="s">
        <v>1</v>
      </c>
      <c r="F513" s="233" t="s">
        <v>511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149</v>
      </c>
      <c r="AU513" s="239" t="s">
        <v>147</v>
      </c>
      <c r="AV513" s="13" t="s">
        <v>81</v>
      </c>
      <c r="AW513" s="13" t="s">
        <v>30</v>
      </c>
      <c r="AX513" s="13" t="s">
        <v>73</v>
      </c>
      <c r="AY513" s="239" t="s">
        <v>138</v>
      </c>
    </row>
    <row r="514" s="14" customFormat="1">
      <c r="A514" s="14"/>
      <c r="B514" s="240"/>
      <c r="C514" s="241"/>
      <c r="D514" s="231" t="s">
        <v>149</v>
      </c>
      <c r="E514" s="242" t="s">
        <v>1</v>
      </c>
      <c r="F514" s="243" t="s">
        <v>81</v>
      </c>
      <c r="G514" s="241"/>
      <c r="H514" s="244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149</v>
      </c>
      <c r="AU514" s="250" t="s">
        <v>147</v>
      </c>
      <c r="AV514" s="14" t="s">
        <v>147</v>
      </c>
      <c r="AW514" s="14" t="s">
        <v>30</v>
      </c>
      <c r="AX514" s="14" t="s">
        <v>81</v>
      </c>
      <c r="AY514" s="250" t="s">
        <v>138</v>
      </c>
    </row>
    <row r="515" s="2" customFormat="1" ht="14.4" customHeight="1">
      <c r="A515" s="38"/>
      <c r="B515" s="39"/>
      <c r="C515" s="215" t="s">
        <v>512</v>
      </c>
      <c r="D515" s="215" t="s">
        <v>142</v>
      </c>
      <c r="E515" s="216" t="s">
        <v>513</v>
      </c>
      <c r="F515" s="217" t="s">
        <v>514</v>
      </c>
      <c r="G515" s="218" t="s">
        <v>161</v>
      </c>
      <c r="H515" s="219">
        <v>1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401</v>
      </c>
      <c r="AT515" s="227" t="s">
        <v>142</v>
      </c>
      <c r="AU515" s="227" t="s">
        <v>147</v>
      </c>
      <c r="AY515" s="17" t="s">
        <v>138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147</v>
      </c>
      <c r="BK515" s="228">
        <f>ROUND(I515*H515,2)</f>
        <v>0</v>
      </c>
      <c r="BL515" s="17" t="s">
        <v>401</v>
      </c>
      <c r="BM515" s="227" t="s">
        <v>515</v>
      </c>
    </row>
    <row r="516" s="13" customFormat="1">
      <c r="A516" s="13"/>
      <c r="B516" s="229"/>
      <c r="C516" s="230"/>
      <c r="D516" s="231" t="s">
        <v>149</v>
      </c>
      <c r="E516" s="232" t="s">
        <v>1</v>
      </c>
      <c r="F516" s="233" t="s">
        <v>301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149</v>
      </c>
      <c r="AU516" s="239" t="s">
        <v>147</v>
      </c>
      <c r="AV516" s="13" t="s">
        <v>81</v>
      </c>
      <c r="AW516" s="13" t="s">
        <v>30</v>
      </c>
      <c r="AX516" s="13" t="s">
        <v>73</v>
      </c>
      <c r="AY516" s="239" t="s">
        <v>138</v>
      </c>
    </row>
    <row r="517" s="14" customFormat="1">
      <c r="A517" s="14"/>
      <c r="B517" s="240"/>
      <c r="C517" s="241"/>
      <c r="D517" s="231" t="s">
        <v>149</v>
      </c>
      <c r="E517" s="242" t="s">
        <v>1</v>
      </c>
      <c r="F517" s="243" t="s">
        <v>81</v>
      </c>
      <c r="G517" s="241"/>
      <c r="H517" s="244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149</v>
      </c>
      <c r="AU517" s="250" t="s">
        <v>147</v>
      </c>
      <c r="AV517" s="14" t="s">
        <v>147</v>
      </c>
      <c r="AW517" s="14" t="s">
        <v>30</v>
      </c>
      <c r="AX517" s="14" t="s">
        <v>81</v>
      </c>
      <c r="AY517" s="250" t="s">
        <v>138</v>
      </c>
    </row>
    <row r="518" s="2" customFormat="1" ht="24.15" customHeight="1">
      <c r="A518" s="38"/>
      <c r="B518" s="39"/>
      <c r="C518" s="215" t="s">
        <v>516</v>
      </c>
      <c r="D518" s="215" t="s">
        <v>142</v>
      </c>
      <c r="E518" s="216" t="s">
        <v>517</v>
      </c>
      <c r="F518" s="217" t="s">
        <v>518</v>
      </c>
      <c r="G518" s="218" t="s">
        <v>161</v>
      </c>
      <c r="H518" s="219">
        <v>2</v>
      </c>
      <c r="I518" s="220"/>
      <c r="J518" s="221">
        <f>ROUND(I518*H518,2)</f>
        <v>0</v>
      </c>
      <c r="K518" s="222"/>
      <c r="L518" s="44"/>
      <c r="M518" s="223" t="s">
        <v>1</v>
      </c>
      <c r="N518" s="224" t="s">
        <v>39</v>
      </c>
      <c r="O518" s="91"/>
      <c r="P518" s="225">
        <f>O518*H518</f>
        <v>0</v>
      </c>
      <c r="Q518" s="225">
        <v>0.00022000000000000001</v>
      </c>
      <c r="R518" s="225">
        <f>Q518*H518</f>
        <v>0.00044000000000000002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401</v>
      </c>
      <c r="AT518" s="227" t="s">
        <v>142</v>
      </c>
      <c r="AU518" s="227" t="s">
        <v>147</v>
      </c>
      <c r="AY518" s="17" t="s">
        <v>138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147</v>
      </c>
      <c r="BK518" s="228">
        <f>ROUND(I518*H518,2)</f>
        <v>0</v>
      </c>
      <c r="BL518" s="17" t="s">
        <v>401</v>
      </c>
      <c r="BM518" s="227" t="s">
        <v>519</v>
      </c>
    </row>
    <row r="519" s="13" customFormat="1">
      <c r="A519" s="13"/>
      <c r="B519" s="229"/>
      <c r="C519" s="230"/>
      <c r="D519" s="231" t="s">
        <v>149</v>
      </c>
      <c r="E519" s="232" t="s">
        <v>1</v>
      </c>
      <c r="F519" s="233" t="s">
        <v>520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149</v>
      </c>
      <c r="AU519" s="239" t="s">
        <v>147</v>
      </c>
      <c r="AV519" s="13" t="s">
        <v>81</v>
      </c>
      <c r="AW519" s="13" t="s">
        <v>30</v>
      </c>
      <c r="AX519" s="13" t="s">
        <v>73</v>
      </c>
      <c r="AY519" s="239" t="s">
        <v>138</v>
      </c>
    </row>
    <row r="520" s="14" customFormat="1">
      <c r="A520" s="14"/>
      <c r="B520" s="240"/>
      <c r="C520" s="241"/>
      <c r="D520" s="231" t="s">
        <v>149</v>
      </c>
      <c r="E520" s="242" t="s">
        <v>1</v>
      </c>
      <c r="F520" s="243" t="s">
        <v>521</v>
      </c>
      <c r="G520" s="241"/>
      <c r="H520" s="244">
        <v>2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149</v>
      </c>
      <c r="AU520" s="250" t="s">
        <v>147</v>
      </c>
      <c r="AV520" s="14" t="s">
        <v>147</v>
      </c>
      <c r="AW520" s="14" t="s">
        <v>30</v>
      </c>
      <c r="AX520" s="14" t="s">
        <v>81</v>
      </c>
      <c r="AY520" s="250" t="s">
        <v>138</v>
      </c>
    </row>
    <row r="521" s="2" customFormat="1" ht="14.4" customHeight="1">
      <c r="A521" s="38"/>
      <c r="B521" s="39"/>
      <c r="C521" s="215" t="s">
        <v>522</v>
      </c>
      <c r="D521" s="215" t="s">
        <v>142</v>
      </c>
      <c r="E521" s="216" t="s">
        <v>523</v>
      </c>
      <c r="F521" s="217" t="s">
        <v>524</v>
      </c>
      <c r="G521" s="218" t="s">
        <v>322</v>
      </c>
      <c r="H521" s="219">
        <v>15</v>
      </c>
      <c r="I521" s="220"/>
      <c r="J521" s="221">
        <f>ROUND(I521*H521,2)</f>
        <v>0</v>
      </c>
      <c r="K521" s="222"/>
      <c r="L521" s="44"/>
      <c r="M521" s="223" t="s">
        <v>1</v>
      </c>
      <c r="N521" s="224" t="s">
        <v>39</v>
      </c>
      <c r="O521" s="91"/>
      <c r="P521" s="225">
        <f>O521*H521</f>
        <v>0</v>
      </c>
      <c r="Q521" s="225">
        <v>0</v>
      </c>
      <c r="R521" s="225">
        <f>Q521*H521</f>
        <v>0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401</v>
      </c>
      <c r="AT521" s="227" t="s">
        <v>142</v>
      </c>
      <c r="AU521" s="227" t="s">
        <v>147</v>
      </c>
      <c r="AY521" s="17" t="s">
        <v>138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147</v>
      </c>
      <c r="BK521" s="228">
        <f>ROUND(I521*H521,2)</f>
        <v>0</v>
      </c>
      <c r="BL521" s="17" t="s">
        <v>401</v>
      </c>
      <c r="BM521" s="227" t="s">
        <v>525</v>
      </c>
    </row>
    <row r="522" s="2" customFormat="1" ht="24.15" customHeight="1">
      <c r="A522" s="38"/>
      <c r="B522" s="39"/>
      <c r="C522" s="215" t="s">
        <v>526</v>
      </c>
      <c r="D522" s="215" t="s">
        <v>142</v>
      </c>
      <c r="E522" s="216" t="s">
        <v>527</v>
      </c>
      <c r="F522" s="217" t="s">
        <v>528</v>
      </c>
      <c r="G522" s="218" t="s">
        <v>145</v>
      </c>
      <c r="H522" s="219">
        <v>0.01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401</v>
      </c>
      <c r="AT522" s="227" t="s">
        <v>142</v>
      </c>
      <c r="AU522" s="227" t="s">
        <v>147</v>
      </c>
      <c r="AY522" s="17" t="s">
        <v>138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ROUND(I522*H522,2)</f>
        <v>0</v>
      </c>
      <c r="BL522" s="17" t="s">
        <v>401</v>
      </c>
      <c r="BM522" s="227" t="s">
        <v>529</v>
      </c>
    </row>
    <row r="523" s="2" customFormat="1" ht="24.15" customHeight="1">
      <c r="A523" s="38"/>
      <c r="B523" s="39"/>
      <c r="C523" s="215" t="s">
        <v>530</v>
      </c>
      <c r="D523" s="215" t="s">
        <v>142</v>
      </c>
      <c r="E523" s="216" t="s">
        <v>531</v>
      </c>
      <c r="F523" s="217" t="s">
        <v>532</v>
      </c>
      <c r="G523" s="218" t="s">
        <v>145</v>
      </c>
      <c r="H523" s="219">
        <v>0.01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401</v>
      </c>
      <c r="AT523" s="227" t="s">
        <v>142</v>
      </c>
      <c r="AU523" s="227" t="s">
        <v>147</v>
      </c>
      <c r="AY523" s="17" t="s">
        <v>138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147</v>
      </c>
      <c r="BK523" s="228">
        <f>ROUND(I523*H523,2)</f>
        <v>0</v>
      </c>
      <c r="BL523" s="17" t="s">
        <v>401</v>
      </c>
      <c r="BM523" s="227" t="s">
        <v>533</v>
      </c>
    </row>
    <row r="524" s="2" customFormat="1" ht="24.15" customHeight="1">
      <c r="A524" s="38"/>
      <c r="B524" s="39"/>
      <c r="C524" s="215" t="s">
        <v>534</v>
      </c>
      <c r="D524" s="215" t="s">
        <v>142</v>
      </c>
      <c r="E524" s="216" t="s">
        <v>535</v>
      </c>
      <c r="F524" s="217" t="s">
        <v>536</v>
      </c>
      <c r="G524" s="218" t="s">
        <v>145</v>
      </c>
      <c r="H524" s="219">
        <v>0.01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401</v>
      </c>
      <c r="AT524" s="227" t="s">
        <v>142</v>
      </c>
      <c r="AU524" s="227" t="s">
        <v>147</v>
      </c>
      <c r="AY524" s="17" t="s">
        <v>138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147</v>
      </c>
      <c r="BK524" s="228">
        <f>ROUND(I524*H524,2)</f>
        <v>0</v>
      </c>
      <c r="BL524" s="17" t="s">
        <v>401</v>
      </c>
      <c r="BM524" s="227" t="s">
        <v>537</v>
      </c>
    </row>
    <row r="525" s="12" customFormat="1" ht="22.8" customHeight="1">
      <c r="A525" s="12"/>
      <c r="B525" s="199"/>
      <c r="C525" s="200"/>
      <c r="D525" s="201" t="s">
        <v>72</v>
      </c>
      <c r="E525" s="213" t="s">
        <v>538</v>
      </c>
      <c r="F525" s="213" t="s">
        <v>539</v>
      </c>
      <c r="G525" s="200"/>
      <c r="H525" s="200"/>
      <c r="I525" s="203"/>
      <c r="J525" s="214">
        <f>BK525</f>
        <v>0</v>
      </c>
      <c r="K525" s="200"/>
      <c r="L525" s="205"/>
      <c r="M525" s="206"/>
      <c r="N525" s="207"/>
      <c r="O525" s="207"/>
      <c r="P525" s="208">
        <f>SUM(P526:P623)</f>
        <v>0</v>
      </c>
      <c r="Q525" s="207"/>
      <c r="R525" s="208">
        <f>SUM(R526:R623)</f>
        <v>0.037499999999999992</v>
      </c>
      <c r="S525" s="207"/>
      <c r="T525" s="209">
        <f>SUM(T526:T623)</f>
        <v>0.026099999999999998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0" t="s">
        <v>147</v>
      </c>
      <c r="AT525" s="211" t="s">
        <v>72</v>
      </c>
      <c r="AU525" s="211" t="s">
        <v>81</v>
      </c>
      <c r="AY525" s="210" t="s">
        <v>138</v>
      </c>
      <c r="BK525" s="212">
        <f>SUM(BK526:BK623)</f>
        <v>0</v>
      </c>
    </row>
    <row r="526" s="2" customFormat="1" ht="14.4" customHeight="1">
      <c r="A526" s="38"/>
      <c r="B526" s="39"/>
      <c r="C526" s="215" t="s">
        <v>540</v>
      </c>
      <c r="D526" s="215" t="s">
        <v>142</v>
      </c>
      <c r="E526" s="216" t="s">
        <v>541</v>
      </c>
      <c r="F526" s="217" t="s">
        <v>542</v>
      </c>
      <c r="G526" s="218" t="s">
        <v>322</v>
      </c>
      <c r="H526" s="219">
        <v>12</v>
      </c>
      <c r="I526" s="220"/>
      <c r="J526" s="221">
        <f>ROUND(I526*H526,2)</f>
        <v>0</v>
      </c>
      <c r="K526" s="222"/>
      <c r="L526" s="44"/>
      <c r="M526" s="223" t="s">
        <v>1</v>
      </c>
      <c r="N526" s="224" t="s">
        <v>39</v>
      </c>
      <c r="O526" s="91"/>
      <c r="P526" s="225">
        <f>O526*H526</f>
        <v>0</v>
      </c>
      <c r="Q526" s="225">
        <v>0</v>
      </c>
      <c r="R526" s="225">
        <f>Q526*H526</f>
        <v>0</v>
      </c>
      <c r="S526" s="225">
        <v>0.00027999999999999998</v>
      </c>
      <c r="T526" s="226">
        <f>S526*H526</f>
        <v>0.0033599999999999997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401</v>
      </c>
      <c r="AT526" s="227" t="s">
        <v>142</v>
      </c>
      <c r="AU526" s="227" t="s">
        <v>147</v>
      </c>
      <c r="AY526" s="17" t="s">
        <v>138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147</v>
      </c>
      <c r="BK526" s="228">
        <f>ROUND(I526*H526,2)</f>
        <v>0</v>
      </c>
      <c r="BL526" s="17" t="s">
        <v>401</v>
      </c>
      <c r="BM526" s="227" t="s">
        <v>543</v>
      </c>
    </row>
    <row r="527" s="13" customFormat="1">
      <c r="A527" s="13"/>
      <c r="B527" s="229"/>
      <c r="C527" s="230"/>
      <c r="D527" s="231" t="s">
        <v>149</v>
      </c>
      <c r="E527" s="232" t="s">
        <v>1</v>
      </c>
      <c r="F527" s="233" t="s">
        <v>544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149</v>
      </c>
      <c r="AU527" s="239" t="s">
        <v>147</v>
      </c>
      <c r="AV527" s="13" t="s">
        <v>81</v>
      </c>
      <c r="AW527" s="13" t="s">
        <v>30</v>
      </c>
      <c r="AX527" s="13" t="s">
        <v>73</v>
      </c>
      <c r="AY527" s="239" t="s">
        <v>138</v>
      </c>
    </row>
    <row r="528" s="14" customFormat="1">
      <c r="A528" s="14"/>
      <c r="B528" s="240"/>
      <c r="C528" s="241"/>
      <c r="D528" s="231" t="s">
        <v>149</v>
      </c>
      <c r="E528" s="242" t="s">
        <v>1</v>
      </c>
      <c r="F528" s="243" t="s">
        <v>545</v>
      </c>
      <c r="G528" s="241"/>
      <c r="H528" s="244">
        <v>12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149</v>
      </c>
      <c r="AU528" s="250" t="s">
        <v>147</v>
      </c>
      <c r="AV528" s="14" t="s">
        <v>147</v>
      </c>
      <c r="AW528" s="14" t="s">
        <v>30</v>
      </c>
      <c r="AX528" s="14" t="s">
        <v>81</v>
      </c>
      <c r="AY528" s="250" t="s">
        <v>138</v>
      </c>
    </row>
    <row r="529" s="2" customFormat="1" ht="24.15" customHeight="1">
      <c r="A529" s="38"/>
      <c r="B529" s="39"/>
      <c r="C529" s="215" t="s">
        <v>546</v>
      </c>
      <c r="D529" s="215" t="s">
        <v>142</v>
      </c>
      <c r="E529" s="216" t="s">
        <v>547</v>
      </c>
      <c r="F529" s="217" t="s">
        <v>548</v>
      </c>
      <c r="G529" s="218" t="s">
        <v>322</v>
      </c>
      <c r="H529" s="219">
        <v>23</v>
      </c>
      <c r="I529" s="220"/>
      <c r="J529" s="221">
        <f>ROUND(I529*H529,2)</f>
        <v>0</v>
      </c>
      <c r="K529" s="222"/>
      <c r="L529" s="44"/>
      <c r="M529" s="223" t="s">
        <v>1</v>
      </c>
      <c r="N529" s="224" t="s">
        <v>39</v>
      </c>
      <c r="O529" s="91"/>
      <c r="P529" s="225">
        <f>O529*H529</f>
        <v>0</v>
      </c>
      <c r="Q529" s="225">
        <v>0.00097999999999999997</v>
      </c>
      <c r="R529" s="225">
        <f>Q529*H529</f>
        <v>0.022539999999999998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401</v>
      </c>
      <c r="AT529" s="227" t="s">
        <v>142</v>
      </c>
      <c r="AU529" s="227" t="s">
        <v>147</v>
      </c>
      <c r="AY529" s="17" t="s">
        <v>138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147</v>
      </c>
      <c r="BK529" s="228">
        <f>ROUND(I529*H529,2)</f>
        <v>0</v>
      </c>
      <c r="BL529" s="17" t="s">
        <v>401</v>
      </c>
      <c r="BM529" s="227" t="s">
        <v>549</v>
      </c>
    </row>
    <row r="530" s="13" customFormat="1">
      <c r="A530" s="13"/>
      <c r="B530" s="229"/>
      <c r="C530" s="230"/>
      <c r="D530" s="231" t="s">
        <v>149</v>
      </c>
      <c r="E530" s="232" t="s">
        <v>1</v>
      </c>
      <c r="F530" s="233" t="s">
        <v>550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149</v>
      </c>
      <c r="AU530" s="239" t="s">
        <v>147</v>
      </c>
      <c r="AV530" s="13" t="s">
        <v>81</v>
      </c>
      <c r="AW530" s="13" t="s">
        <v>30</v>
      </c>
      <c r="AX530" s="13" t="s">
        <v>73</v>
      </c>
      <c r="AY530" s="239" t="s">
        <v>138</v>
      </c>
    </row>
    <row r="531" s="14" customFormat="1">
      <c r="A531" s="14"/>
      <c r="B531" s="240"/>
      <c r="C531" s="241"/>
      <c r="D531" s="231" t="s">
        <v>149</v>
      </c>
      <c r="E531" s="242" t="s">
        <v>1</v>
      </c>
      <c r="F531" s="243" t="s">
        <v>177</v>
      </c>
      <c r="G531" s="241"/>
      <c r="H531" s="244">
        <v>6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149</v>
      </c>
      <c r="AU531" s="250" t="s">
        <v>147</v>
      </c>
      <c r="AV531" s="14" t="s">
        <v>147</v>
      </c>
      <c r="AW531" s="14" t="s">
        <v>30</v>
      </c>
      <c r="AX531" s="14" t="s">
        <v>73</v>
      </c>
      <c r="AY531" s="250" t="s">
        <v>138</v>
      </c>
    </row>
    <row r="532" s="13" customFormat="1">
      <c r="A532" s="13"/>
      <c r="B532" s="229"/>
      <c r="C532" s="230"/>
      <c r="D532" s="231" t="s">
        <v>149</v>
      </c>
      <c r="E532" s="232" t="s">
        <v>1</v>
      </c>
      <c r="F532" s="233" t="s">
        <v>301</v>
      </c>
      <c r="G532" s="230"/>
      <c r="H532" s="232" t="s">
        <v>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149</v>
      </c>
      <c r="AU532" s="239" t="s">
        <v>147</v>
      </c>
      <c r="AV532" s="13" t="s">
        <v>81</v>
      </c>
      <c r="AW532" s="13" t="s">
        <v>30</v>
      </c>
      <c r="AX532" s="13" t="s">
        <v>73</v>
      </c>
      <c r="AY532" s="239" t="s">
        <v>138</v>
      </c>
    </row>
    <row r="533" s="14" customFormat="1">
      <c r="A533" s="14"/>
      <c r="B533" s="240"/>
      <c r="C533" s="241"/>
      <c r="D533" s="231" t="s">
        <v>149</v>
      </c>
      <c r="E533" s="242" t="s">
        <v>1</v>
      </c>
      <c r="F533" s="243" t="s">
        <v>146</v>
      </c>
      <c r="G533" s="241"/>
      <c r="H533" s="244">
        <v>4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149</v>
      </c>
      <c r="AU533" s="250" t="s">
        <v>147</v>
      </c>
      <c r="AV533" s="14" t="s">
        <v>147</v>
      </c>
      <c r="AW533" s="14" t="s">
        <v>30</v>
      </c>
      <c r="AX533" s="14" t="s">
        <v>73</v>
      </c>
      <c r="AY533" s="250" t="s">
        <v>138</v>
      </c>
    </row>
    <row r="534" s="13" customFormat="1">
      <c r="A534" s="13"/>
      <c r="B534" s="229"/>
      <c r="C534" s="230"/>
      <c r="D534" s="231" t="s">
        <v>149</v>
      </c>
      <c r="E534" s="232" t="s">
        <v>1</v>
      </c>
      <c r="F534" s="233" t="s">
        <v>334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149</v>
      </c>
      <c r="AU534" s="239" t="s">
        <v>147</v>
      </c>
      <c r="AV534" s="13" t="s">
        <v>81</v>
      </c>
      <c r="AW534" s="13" t="s">
        <v>30</v>
      </c>
      <c r="AX534" s="13" t="s">
        <v>73</v>
      </c>
      <c r="AY534" s="239" t="s">
        <v>138</v>
      </c>
    </row>
    <row r="535" s="14" customFormat="1">
      <c r="A535" s="14"/>
      <c r="B535" s="240"/>
      <c r="C535" s="241"/>
      <c r="D535" s="231" t="s">
        <v>149</v>
      </c>
      <c r="E535" s="242" t="s">
        <v>1</v>
      </c>
      <c r="F535" s="243" t="s">
        <v>335</v>
      </c>
      <c r="G535" s="241"/>
      <c r="H535" s="244">
        <v>13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149</v>
      </c>
      <c r="AU535" s="250" t="s">
        <v>147</v>
      </c>
      <c r="AV535" s="14" t="s">
        <v>147</v>
      </c>
      <c r="AW535" s="14" t="s">
        <v>30</v>
      </c>
      <c r="AX535" s="14" t="s">
        <v>73</v>
      </c>
      <c r="AY535" s="250" t="s">
        <v>138</v>
      </c>
    </row>
    <row r="536" s="15" customFormat="1">
      <c r="A536" s="15"/>
      <c r="B536" s="262"/>
      <c r="C536" s="263"/>
      <c r="D536" s="231" t="s">
        <v>149</v>
      </c>
      <c r="E536" s="264" t="s">
        <v>1</v>
      </c>
      <c r="F536" s="265" t="s">
        <v>165</v>
      </c>
      <c r="G536" s="263"/>
      <c r="H536" s="266">
        <v>23</v>
      </c>
      <c r="I536" s="267"/>
      <c r="J536" s="263"/>
      <c r="K536" s="263"/>
      <c r="L536" s="268"/>
      <c r="M536" s="269"/>
      <c r="N536" s="270"/>
      <c r="O536" s="270"/>
      <c r="P536" s="270"/>
      <c r="Q536" s="270"/>
      <c r="R536" s="270"/>
      <c r="S536" s="270"/>
      <c r="T536" s="271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2" t="s">
        <v>149</v>
      </c>
      <c r="AU536" s="272" t="s">
        <v>147</v>
      </c>
      <c r="AV536" s="15" t="s">
        <v>146</v>
      </c>
      <c r="AW536" s="15" t="s">
        <v>30</v>
      </c>
      <c r="AX536" s="15" t="s">
        <v>81</v>
      </c>
      <c r="AY536" s="272" t="s">
        <v>138</v>
      </c>
    </row>
    <row r="537" s="2" customFormat="1" ht="24.15" customHeight="1">
      <c r="A537" s="38"/>
      <c r="B537" s="39"/>
      <c r="C537" s="215" t="s">
        <v>551</v>
      </c>
      <c r="D537" s="215" t="s">
        <v>142</v>
      </c>
      <c r="E537" s="216" t="s">
        <v>552</v>
      </c>
      <c r="F537" s="217" t="s">
        <v>553</v>
      </c>
      <c r="G537" s="218" t="s">
        <v>554</v>
      </c>
      <c r="H537" s="219">
        <v>1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401</v>
      </c>
      <c r="AT537" s="227" t="s">
        <v>142</v>
      </c>
      <c r="AU537" s="227" t="s">
        <v>147</v>
      </c>
      <c r="AY537" s="17" t="s">
        <v>138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147</v>
      </c>
      <c r="BK537" s="228">
        <f>ROUND(I537*H537,2)</f>
        <v>0</v>
      </c>
      <c r="BL537" s="17" t="s">
        <v>401</v>
      </c>
      <c r="BM537" s="227" t="s">
        <v>555</v>
      </c>
    </row>
    <row r="538" s="2" customFormat="1" ht="24.15" customHeight="1">
      <c r="A538" s="38"/>
      <c r="B538" s="39"/>
      <c r="C538" s="215" t="s">
        <v>556</v>
      </c>
      <c r="D538" s="215" t="s">
        <v>142</v>
      </c>
      <c r="E538" s="216" t="s">
        <v>557</v>
      </c>
      <c r="F538" s="217" t="s">
        <v>558</v>
      </c>
      <c r="G538" s="218" t="s">
        <v>554</v>
      </c>
      <c r="H538" s="219">
        <v>1</v>
      </c>
      <c r="I538" s="220"/>
      <c r="J538" s="221">
        <f>ROUND(I538*H538,2)</f>
        <v>0</v>
      </c>
      <c r="K538" s="222"/>
      <c r="L538" s="44"/>
      <c r="M538" s="223" t="s">
        <v>1</v>
      </c>
      <c r="N538" s="224" t="s">
        <v>39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401</v>
      </c>
      <c r="AT538" s="227" t="s">
        <v>142</v>
      </c>
      <c r="AU538" s="227" t="s">
        <v>147</v>
      </c>
      <c r="AY538" s="17" t="s">
        <v>138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147</v>
      </c>
      <c r="BK538" s="228">
        <f>ROUND(I538*H538,2)</f>
        <v>0</v>
      </c>
      <c r="BL538" s="17" t="s">
        <v>401</v>
      </c>
      <c r="BM538" s="227" t="s">
        <v>559</v>
      </c>
    </row>
    <row r="539" s="2" customFormat="1" ht="37.8" customHeight="1">
      <c r="A539" s="38"/>
      <c r="B539" s="39"/>
      <c r="C539" s="215" t="s">
        <v>560</v>
      </c>
      <c r="D539" s="215" t="s">
        <v>142</v>
      </c>
      <c r="E539" s="216" t="s">
        <v>561</v>
      </c>
      <c r="F539" s="217" t="s">
        <v>562</v>
      </c>
      <c r="G539" s="218" t="s">
        <v>322</v>
      </c>
      <c r="H539" s="219">
        <v>23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5.0000000000000002E-05</v>
      </c>
      <c r="R539" s="225">
        <f>Q539*H539</f>
        <v>0.00115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401</v>
      </c>
      <c r="AT539" s="227" t="s">
        <v>142</v>
      </c>
      <c r="AU539" s="227" t="s">
        <v>147</v>
      </c>
      <c r="AY539" s="17" t="s">
        <v>138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147</v>
      </c>
      <c r="BK539" s="228">
        <f>ROUND(I539*H539,2)</f>
        <v>0</v>
      </c>
      <c r="BL539" s="17" t="s">
        <v>401</v>
      </c>
      <c r="BM539" s="227" t="s">
        <v>563</v>
      </c>
    </row>
    <row r="540" s="2" customFormat="1" ht="14.4" customHeight="1">
      <c r="A540" s="38"/>
      <c r="B540" s="39"/>
      <c r="C540" s="215" t="s">
        <v>564</v>
      </c>
      <c r="D540" s="215" t="s">
        <v>142</v>
      </c>
      <c r="E540" s="216" t="s">
        <v>565</v>
      </c>
      <c r="F540" s="217" t="s">
        <v>566</v>
      </c>
      <c r="G540" s="218" t="s">
        <v>322</v>
      </c>
      <c r="H540" s="219">
        <v>12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0.00023000000000000001</v>
      </c>
      <c r="T540" s="226">
        <f>S540*H540</f>
        <v>0.0027600000000000003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401</v>
      </c>
      <c r="AT540" s="227" t="s">
        <v>142</v>
      </c>
      <c r="AU540" s="227" t="s">
        <v>147</v>
      </c>
      <c r="AY540" s="17" t="s">
        <v>138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147</v>
      </c>
      <c r="BK540" s="228">
        <f>ROUND(I540*H540,2)</f>
        <v>0</v>
      </c>
      <c r="BL540" s="17" t="s">
        <v>401</v>
      </c>
      <c r="BM540" s="227" t="s">
        <v>567</v>
      </c>
    </row>
    <row r="541" s="14" customFormat="1">
      <c r="A541" s="14"/>
      <c r="B541" s="240"/>
      <c r="C541" s="241"/>
      <c r="D541" s="231" t="s">
        <v>149</v>
      </c>
      <c r="E541" s="242" t="s">
        <v>1</v>
      </c>
      <c r="F541" s="243" t="s">
        <v>198</v>
      </c>
      <c r="G541" s="241"/>
      <c r="H541" s="244">
        <v>12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149</v>
      </c>
      <c r="AU541" s="250" t="s">
        <v>147</v>
      </c>
      <c r="AV541" s="14" t="s">
        <v>147</v>
      </c>
      <c r="AW541" s="14" t="s">
        <v>30</v>
      </c>
      <c r="AX541" s="14" t="s">
        <v>81</v>
      </c>
      <c r="AY541" s="250" t="s">
        <v>138</v>
      </c>
    </row>
    <row r="542" s="2" customFormat="1" ht="14.4" customHeight="1">
      <c r="A542" s="38"/>
      <c r="B542" s="39"/>
      <c r="C542" s="215" t="s">
        <v>568</v>
      </c>
      <c r="D542" s="215" t="s">
        <v>142</v>
      </c>
      <c r="E542" s="216" t="s">
        <v>569</v>
      </c>
      <c r="F542" s="217" t="s">
        <v>570</v>
      </c>
      <c r="G542" s="218" t="s">
        <v>161</v>
      </c>
      <c r="H542" s="219">
        <v>9</v>
      </c>
      <c r="I542" s="220"/>
      <c r="J542" s="221">
        <f>ROUND(I542*H542,2)</f>
        <v>0</v>
      </c>
      <c r="K542" s="222"/>
      <c r="L542" s="44"/>
      <c r="M542" s="223" t="s">
        <v>1</v>
      </c>
      <c r="N542" s="224" t="s">
        <v>39</v>
      </c>
      <c r="O542" s="91"/>
      <c r="P542" s="225">
        <f>O542*H542</f>
        <v>0</v>
      </c>
      <c r="Q542" s="225">
        <v>0</v>
      </c>
      <c r="R542" s="225">
        <f>Q542*H542</f>
        <v>0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401</v>
      </c>
      <c r="AT542" s="227" t="s">
        <v>142</v>
      </c>
      <c r="AU542" s="227" t="s">
        <v>147</v>
      </c>
      <c r="AY542" s="17" t="s">
        <v>138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147</v>
      </c>
      <c r="BK542" s="228">
        <f>ROUND(I542*H542,2)</f>
        <v>0</v>
      </c>
      <c r="BL542" s="17" t="s">
        <v>401</v>
      </c>
      <c r="BM542" s="227" t="s">
        <v>571</v>
      </c>
    </row>
    <row r="543" s="13" customFormat="1">
      <c r="A543" s="13"/>
      <c r="B543" s="229"/>
      <c r="C543" s="230"/>
      <c r="D543" s="231" t="s">
        <v>149</v>
      </c>
      <c r="E543" s="232" t="s">
        <v>1</v>
      </c>
      <c r="F543" s="233" t="s">
        <v>572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149</v>
      </c>
      <c r="AU543" s="239" t="s">
        <v>147</v>
      </c>
      <c r="AV543" s="13" t="s">
        <v>81</v>
      </c>
      <c r="AW543" s="13" t="s">
        <v>30</v>
      </c>
      <c r="AX543" s="13" t="s">
        <v>73</v>
      </c>
      <c r="AY543" s="239" t="s">
        <v>138</v>
      </c>
    </row>
    <row r="544" s="14" customFormat="1">
      <c r="A544" s="14"/>
      <c r="B544" s="240"/>
      <c r="C544" s="241"/>
      <c r="D544" s="231" t="s">
        <v>149</v>
      </c>
      <c r="E544" s="242" t="s">
        <v>1</v>
      </c>
      <c r="F544" s="243" t="s">
        <v>573</v>
      </c>
      <c r="G544" s="241"/>
      <c r="H544" s="244">
        <v>4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149</v>
      </c>
      <c r="AU544" s="250" t="s">
        <v>147</v>
      </c>
      <c r="AV544" s="14" t="s">
        <v>147</v>
      </c>
      <c r="AW544" s="14" t="s">
        <v>30</v>
      </c>
      <c r="AX544" s="14" t="s">
        <v>73</v>
      </c>
      <c r="AY544" s="250" t="s">
        <v>138</v>
      </c>
    </row>
    <row r="545" s="13" customFormat="1">
      <c r="A545" s="13"/>
      <c r="B545" s="229"/>
      <c r="C545" s="230"/>
      <c r="D545" s="231" t="s">
        <v>149</v>
      </c>
      <c r="E545" s="232" t="s">
        <v>1</v>
      </c>
      <c r="F545" s="233" t="s">
        <v>301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149</v>
      </c>
      <c r="AU545" s="239" t="s">
        <v>147</v>
      </c>
      <c r="AV545" s="13" t="s">
        <v>81</v>
      </c>
      <c r="AW545" s="13" t="s">
        <v>30</v>
      </c>
      <c r="AX545" s="13" t="s">
        <v>73</v>
      </c>
      <c r="AY545" s="239" t="s">
        <v>138</v>
      </c>
    </row>
    <row r="546" s="14" customFormat="1">
      <c r="A546" s="14"/>
      <c r="B546" s="240"/>
      <c r="C546" s="241"/>
      <c r="D546" s="231" t="s">
        <v>149</v>
      </c>
      <c r="E546" s="242" t="s">
        <v>1</v>
      </c>
      <c r="F546" s="243" t="s">
        <v>81</v>
      </c>
      <c r="G546" s="241"/>
      <c r="H546" s="244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149</v>
      </c>
      <c r="AU546" s="250" t="s">
        <v>147</v>
      </c>
      <c r="AV546" s="14" t="s">
        <v>147</v>
      </c>
      <c r="AW546" s="14" t="s">
        <v>30</v>
      </c>
      <c r="AX546" s="14" t="s">
        <v>73</v>
      </c>
      <c r="AY546" s="250" t="s">
        <v>138</v>
      </c>
    </row>
    <row r="547" s="13" customFormat="1">
      <c r="A547" s="13"/>
      <c r="B547" s="229"/>
      <c r="C547" s="230"/>
      <c r="D547" s="231" t="s">
        <v>149</v>
      </c>
      <c r="E547" s="232" t="s">
        <v>1</v>
      </c>
      <c r="F547" s="233" t="s">
        <v>574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149</v>
      </c>
      <c r="AU547" s="239" t="s">
        <v>147</v>
      </c>
      <c r="AV547" s="13" t="s">
        <v>81</v>
      </c>
      <c r="AW547" s="13" t="s">
        <v>30</v>
      </c>
      <c r="AX547" s="13" t="s">
        <v>73</v>
      </c>
      <c r="AY547" s="239" t="s">
        <v>138</v>
      </c>
    </row>
    <row r="548" s="14" customFormat="1">
      <c r="A548" s="14"/>
      <c r="B548" s="240"/>
      <c r="C548" s="241"/>
      <c r="D548" s="231" t="s">
        <v>149</v>
      </c>
      <c r="E548" s="242" t="s">
        <v>1</v>
      </c>
      <c r="F548" s="243" t="s">
        <v>575</v>
      </c>
      <c r="G548" s="241"/>
      <c r="H548" s="244">
        <v>4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149</v>
      </c>
      <c r="AU548" s="250" t="s">
        <v>147</v>
      </c>
      <c r="AV548" s="14" t="s">
        <v>147</v>
      </c>
      <c r="AW548" s="14" t="s">
        <v>30</v>
      </c>
      <c r="AX548" s="14" t="s">
        <v>73</v>
      </c>
      <c r="AY548" s="250" t="s">
        <v>138</v>
      </c>
    </row>
    <row r="549" s="15" customFormat="1">
      <c r="A549" s="15"/>
      <c r="B549" s="262"/>
      <c r="C549" s="263"/>
      <c r="D549" s="231" t="s">
        <v>149</v>
      </c>
      <c r="E549" s="264" t="s">
        <v>1</v>
      </c>
      <c r="F549" s="265" t="s">
        <v>165</v>
      </c>
      <c r="G549" s="263"/>
      <c r="H549" s="266">
        <v>9</v>
      </c>
      <c r="I549" s="267"/>
      <c r="J549" s="263"/>
      <c r="K549" s="263"/>
      <c r="L549" s="268"/>
      <c r="M549" s="269"/>
      <c r="N549" s="270"/>
      <c r="O549" s="270"/>
      <c r="P549" s="270"/>
      <c r="Q549" s="270"/>
      <c r="R549" s="270"/>
      <c r="S549" s="270"/>
      <c r="T549" s="271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2" t="s">
        <v>149</v>
      </c>
      <c r="AU549" s="272" t="s">
        <v>147</v>
      </c>
      <c r="AV549" s="15" t="s">
        <v>146</v>
      </c>
      <c r="AW549" s="15" t="s">
        <v>30</v>
      </c>
      <c r="AX549" s="15" t="s">
        <v>81</v>
      </c>
      <c r="AY549" s="272" t="s">
        <v>138</v>
      </c>
    </row>
    <row r="550" s="2" customFormat="1" ht="24.15" customHeight="1">
      <c r="A550" s="38"/>
      <c r="B550" s="39"/>
      <c r="C550" s="215" t="s">
        <v>576</v>
      </c>
      <c r="D550" s="215" t="s">
        <v>142</v>
      </c>
      <c r="E550" s="216" t="s">
        <v>577</v>
      </c>
      <c r="F550" s="217" t="s">
        <v>578</v>
      </c>
      <c r="G550" s="218" t="s">
        <v>161</v>
      </c>
      <c r="H550" s="219">
        <v>2</v>
      </c>
      <c r="I550" s="220"/>
      <c r="J550" s="221">
        <f>ROUND(I550*H550,2)</f>
        <v>0</v>
      </c>
      <c r="K550" s="222"/>
      <c r="L550" s="44"/>
      <c r="M550" s="223" t="s">
        <v>1</v>
      </c>
      <c r="N550" s="224" t="s">
        <v>39</v>
      </c>
      <c r="O550" s="91"/>
      <c r="P550" s="225">
        <f>O550*H550</f>
        <v>0</v>
      </c>
      <c r="Q550" s="225">
        <v>0</v>
      </c>
      <c r="R550" s="225">
        <f>Q550*H550</f>
        <v>0</v>
      </c>
      <c r="S550" s="225">
        <v>0</v>
      </c>
      <c r="T550" s="22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401</v>
      </c>
      <c r="AT550" s="227" t="s">
        <v>142</v>
      </c>
      <c r="AU550" s="227" t="s">
        <v>147</v>
      </c>
      <c r="AY550" s="17" t="s">
        <v>138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147</v>
      </c>
      <c r="BK550" s="228">
        <f>ROUND(I550*H550,2)</f>
        <v>0</v>
      </c>
      <c r="BL550" s="17" t="s">
        <v>401</v>
      </c>
      <c r="BM550" s="227" t="s">
        <v>579</v>
      </c>
    </row>
    <row r="551" s="2" customFormat="1" ht="14.4" customHeight="1">
      <c r="A551" s="38"/>
      <c r="B551" s="39"/>
      <c r="C551" s="215" t="s">
        <v>580</v>
      </c>
      <c r="D551" s="215" t="s">
        <v>142</v>
      </c>
      <c r="E551" s="216" t="s">
        <v>581</v>
      </c>
      <c r="F551" s="217" t="s">
        <v>582</v>
      </c>
      <c r="G551" s="218" t="s">
        <v>161</v>
      </c>
      <c r="H551" s="219">
        <v>6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0.00017000000000000001</v>
      </c>
      <c r="R551" s="225">
        <f>Q551*H551</f>
        <v>0.0010200000000000001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401</v>
      </c>
      <c r="AT551" s="227" t="s">
        <v>142</v>
      </c>
      <c r="AU551" s="227" t="s">
        <v>147</v>
      </c>
      <c r="AY551" s="17" t="s">
        <v>138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147</v>
      </c>
      <c r="BK551" s="228">
        <f>ROUND(I551*H551,2)</f>
        <v>0</v>
      </c>
      <c r="BL551" s="17" t="s">
        <v>401</v>
      </c>
      <c r="BM551" s="227" t="s">
        <v>583</v>
      </c>
    </row>
    <row r="552" s="13" customFormat="1">
      <c r="A552" s="13"/>
      <c r="B552" s="229"/>
      <c r="C552" s="230"/>
      <c r="D552" s="231" t="s">
        <v>149</v>
      </c>
      <c r="E552" s="232" t="s">
        <v>1</v>
      </c>
      <c r="F552" s="233" t="s">
        <v>457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149</v>
      </c>
      <c r="AU552" s="239" t="s">
        <v>147</v>
      </c>
      <c r="AV552" s="13" t="s">
        <v>81</v>
      </c>
      <c r="AW552" s="13" t="s">
        <v>30</v>
      </c>
      <c r="AX552" s="13" t="s">
        <v>73</v>
      </c>
      <c r="AY552" s="239" t="s">
        <v>138</v>
      </c>
    </row>
    <row r="553" s="14" customFormat="1">
      <c r="A553" s="14"/>
      <c r="B553" s="240"/>
      <c r="C553" s="241"/>
      <c r="D553" s="231" t="s">
        <v>149</v>
      </c>
      <c r="E553" s="242" t="s">
        <v>1</v>
      </c>
      <c r="F553" s="243" t="s">
        <v>81</v>
      </c>
      <c r="G553" s="241"/>
      <c r="H553" s="244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149</v>
      </c>
      <c r="AU553" s="250" t="s">
        <v>147</v>
      </c>
      <c r="AV553" s="14" t="s">
        <v>147</v>
      </c>
      <c r="AW553" s="14" t="s">
        <v>30</v>
      </c>
      <c r="AX553" s="14" t="s">
        <v>73</v>
      </c>
      <c r="AY553" s="250" t="s">
        <v>138</v>
      </c>
    </row>
    <row r="554" s="13" customFormat="1">
      <c r="A554" s="13"/>
      <c r="B554" s="229"/>
      <c r="C554" s="230"/>
      <c r="D554" s="231" t="s">
        <v>149</v>
      </c>
      <c r="E554" s="232" t="s">
        <v>1</v>
      </c>
      <c r="F554" s="233" t="s">
        <v>584</v>
      </c>
      <c r="G554" s="230"/>
      <c r="H554" s="232" t="s">
        <v>1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149</v>
      </c>
      <c r="AU554" s="239" t="s">
        <v>147</v>
      </c>
      <c r="AV554" s="13" t="s">
        <v>81</v>
      </c>
      <c r="AW554" s="13" t="s">
        <v>30</v>
      </c>
      <c r="AX554" s="13" t="s">
        <v>73</v>
      </c>
      <c r="AY554" s="239" t="s">
        <v>138</v>
      </c>
    </row>
    <row r="555" s="14" customFormat="1">
      <c r="A555" s="14"/>
      <c r="B555" s="240"/>
      <c r="C555" s="241"/>
      <c r="D555" s="231" t="s">
        <v>149</v>
      </c>
      <c r="E555" s="242" t="s">
        <v>1</v>
      </c>
      <c r="F555" s="243" t="s">
        <v>81</v>
      </c>
      <c r="G555" s="241"/>
      <c r="H555" s="244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149</v>
      </c>
      <c r="AU555" s="250" t="s">
        <v>147</v>
      </c>
      <c r="AV555" s="14" t="s">
        <v>147</v>
      </c>
      <c r="AW555" s="14" t="s">
        <v>30</v>
      </c>
      <c r="AX555" s="14" t="s">
        <v>73</v>
      </c>
      <c r="AY555" s="250" t="s">
        <v>138</v>
      </c>
    </row>
    <row r="556" s="13" customFormat="1">
      <c r="A556" s="13"/>
      <c r="B556" s="229"/>
      <c r="C556" s="230"/>
      <c r="D556" s="231" t="s">
        <v>149</v>
      </c>
      <c r="E556" s="232" t="s">
        <v>1</v>
      </c>
      <c r="F556" s="233" t="s">
        <v>585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149</v>
      </c>
      <c r="AU556" s="239" t="s">
        <v>147</v>
      </c>
      <c r="AV556" s="13" t="s">
        <v>81</v>
      </c>
      <c r="AW556" s="13" t="s">
        <v>30</v>
      </c>
      <c r="AX556" s="13" t="s">
        <v>73</v>
      </c>
      <c r="AY556" s="239" t="s">
        <v>138</v>
      </c>
    </row>
    <row r="557" s="14" customFormat="1">
      <c r="A557" s="14"/>
      <c r="B557" s="240"/>
      <c r="C557" s="241"/>
      <c r="D557" s="231" t="s">
        <v>149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149</v>
      </c>
      <c r="AU557" s="250" t="s">
        <v>147</v>
      </c>
      <c r="AV557" s="14" t="s">
        <v>147</v>
      </c>
      <c r="AW557" s="14" t="s">
        <v>30</v>
      </c>
      <c r="AX557" s="14" t="s">
        <v>73</v>
      </c>
      <c r="AY557" s="250" t="s">
        <v>138</v>
      </c>
    </row>
    <row r="558" s="13" customFormat="1">
      <c r="A558" s="13"/>
      <c r="B558" s="229"/>
      <c r="C558" s="230"/>
      <c r="D558" s="231" t="s">
        <v>149</v>
      </c>
      <c r="E558" s="232" t="s">
        <v>1</v>
      </c>
      <c r="F558" s="233" t="s">
        <v>301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149</v>
      </c>
      <c r="AU558" s="239" t="s">
        <v>147</v>
      </c>
      <c r="AV558" s="13" t="s">
        <v>81</v>
      </c>
      <c r="AW558" s="13" t="s">
        <v>30</v>
      </c>
      <c r="AX558" s="13" t="s">
        <v>73</v>
      </c>
      <c r="AY558" s="239" t="s">
        <v>138</v>
      </c>
    </row>
    <row r="559" s="14" customFormat="1">
      <c r="A559" s="14"/>
      <c r="B559" s="240"/>
      <c r="C559" s="241"/>
      <c r="D559" s="231" t="s">
        <v>149</v>
      </c>
      <c r="E559" s="242" t="s">
        <v>1</v>
      </c>
      <c r="F559" s="243" t="s">
        <v>81</v>
      </c>
      <c r="G559" s="241"/>
      <c r="H559" s="244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149</v>
      </c>
      <c r="AU559" s="250" t="s">
        <v>147</v>
      </c>
      <c r="AV559" s="14" t="s">
        <v>147</v>
      </c>
      <c r="AW559" s="14" t="s">
        <v>30</v>
      </c>
      <c r="AX559" s="14" t="s">
        <v>73</v>
      </c>
      <c r="AY559" s="250" t="s">
        <v>138</v>
      </c>
    </row>
    <row r="560" s="13" customFormat="1">
      <c r="A560" s="13"/>
      <c r="B560" s="229"/>
      <c r="C560" s="230"/>
      <c r="D560" s="231" t="s">
        <v>149</v>
      </c>
      <c r="E560" s="232" t="s">
        <v>1</v>
      </c>
      <c r="F560" s="233" t="s">
        <v>500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149</v>
      </c>
      <c r="AU560" s="239" t="s">
        <v>147</v>
      </c>
      <c r="AV560" s="13" t="s">
        <v>81</v>
      </c>
      <c r="AW560" s="13" t="s">
        <v>30</v>
      </c>
      <c r="AX560" s="13" t="s">
        <v>73</v>
      </c>
      <c r="AY560" s="239" t="s">
        <v>138</v>
      </c>
    </row>
    <row r="561" s="14" customFormat="1">
      <c r="A561" s="14"/>
      <c r="B561" s="240"/>
      <c r="C561" s="241"/>
      <c r="D561" s="231" t="s">
        <v>149</v>
      </c>
      <c r="E561" s="242" t="s">
        <v>1</v>
      </c>
      <c r="F561" s="243" t="s">
        <v>147</v>
      </c>
      <c r="G561" s="241"/>
      <c r="H561" s="244">
        <v>2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149</v>
      </c>
      <c r="AU561" s="250" t="s">
        <v>147</v>
      </c>
      <c r="AV561" s="14" t="s">
        <v>147</v>
      </c>
      <c r="AW561" s="14" t="s">
        <v>30</v>
      </c>
      <c r="AX561" s="14" t="s">
        <v>73</v>
      </c>
      <c r="AY561" s="250" t="s">
        <v>138</v>
      </c>
    </row>
    <row r="562" s="15" customFormat="1">
      <c r="A562" s="15"/>
      <c r="B562" s="262"/>
      <c r="C562" s="263"/>
      <c r="D562" s="231" t="s">
        <v>149</v>
      </c>
      <c r="E562" s="264" t="s">
        <v>1</v>
      </c>
      <c r="F562" s="265" t="s">
        <v>165</v>
      </c>
      <c r="G562" s="263"/>
      <c r="H562" s="266">
        <v>6</v>
      </c>
      <c r="I562" s="267"/>
      <c r="J562" s="263"/>
      <c r="K562" s="263"/>
      <c r="L562" s="268"/>
      <c r="M562" s="269"/>
      <c r="N562" s="270"/>
      <c r="O562" s="270"/>
      <c r="P562" s="270"/>
      <c r="Q562" s="270"/>
      <c r="R562" s="270"/>
      <c r="S562" s="270"/>
      <c r="T562" s="271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72" t="s">
        <v>149</v>
      </c>
      <c r="AU562" s="272" t="s">
        <v>147</v>
      </c>
      <c r="AV562" s="15" t="s">
        <v>146</v>
      </c>
      <c r="AW562" s="15" t="s">
        <v>30</v>
      </c>
      <c r="AX562" s="15" t="s">
        <v>81</v>
      </c>
      <c r="AY562" s="272" t="s">
        <v>138</v>
      </c>
    </row>
    <row r="563" s="2" customFormat="1" ht="14.4" customHeight="1">
      <c r="A563" s="38"/>
      <c r="B563" s="39"/>
      <c r="C563" s="215" t="s">
        <v>586</v>
      </c>
      <c r="D563" s="215" t="s">
        <v>142</v>
      </c>
      <c r="E563" s="216" t="s">
        <v>587</v>
      </c>
      <c r="F563" s="217" t="s">
        <v>588</v>
      </c>
      <c r="G563" s="218" t="s">
        <v>554</v>
      </c>
      <c r="H563" s="219">
        <v>1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0.00021000000000000001</v>
      </c>
      <c r="R563" s="225">
        <f>Q563*H563</f>
        <v>0.00021000000000000001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401</v>
      </c>
      <c r="AT563" s="227" t="s">
        <v>142</v>
      </c>
      <c r="AU563" s="227" t="s">
        <v>147</v>
      </c>
      <c r="AY563" s="17" t="s">
        <v>138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147</v>
      </c>
      <c r="BK563" s="228">
        <f>ROUND(I563*H563,2)</f>
        <v>0</v>
      </c>
      <c r="BL563" s="17" t="s">
        <v>401</v>
      </c>
      <c r="BM563" s="227" t="s">
        <v>589</v>
      </c>
    </row>
    <row r="564" s="13" customFormat="1">
      <c r="A564" s="13"/>
      <c r="B564" s="229"/>
      <c r="C564" s="230"/>
      <c r="D564" s="231" t="s">
        <v>149</v>
      </c>
      <c r="E564" s="232" t="s">
        <v>1</v>
      </c>
      <c r="F564" s="233" t="s">
        <v>590</v>
      </c>
      <c r="G564" s="230"/>
      <c r="H564" s="232" t="s">
        <v>1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9" t="s">
        <v>149</v>
      </c>
      <c r="AU564" s="239" t="s">
        <v>147</v>
      </c>
      <c r="AV564" s="13" t="s">
        <v>81</v>
      </c>
      <c r="AW564" s="13" t="s">
        <v>30</v>
      </c>
      <c r="AX564" s="13" t="s">
        <v>73</v>
      </c>
      <c r="AY564" s="239" t="s">
        <v>138</v>
      </c>
    </row>
    <row r="565" s="14" customFormat="1">
      <c r="A565" s="14"/>
      <c r="B565" s="240"/>
      <c r="C565" s="241"/>
      <c r="D565" s="231" t="s">
        <v>149</v>
      </c>
      <c r="E565" s="242" t="s">
        <v>1</v>
      </c>
      <c r="F565" s="243" t="s">
        <v>81</v>
      </c>
      <c r="G565" s="241"/>
      <c r="H565" s="244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149</v>
      </c>
      <c r="AU565" s="250" t="s">
        <v>147</v>
      </c>
      <c r="AV565" s="14" t="s">
        <v>147</v>
      </c>
      <c r="AW565" s="14" t="s">
        <v>30</v>
      </c>
      <c r="AX565" s="14" t="s">
        <v>81</v>
      </c>
      <c r="AY565" s="250" t="s">
        <v>138</v>
      </c>
    </row>
    <row r="566" s="2" customFormat="1" ht="14.4" customHeight="1">
      <c r="A566" s="38"/>
      <c r="B566" s="39"/>
      <c r="C566" s="215" t="s">
        <v>591</v>
      </c>
      <c r="D566" s="215" t="s">
        <v>142</v>
      </c>
      <c r="E566" s="216" t="s">
        <v>592</v>
      </c>
      <c r="F566" s="217" t="s">
        <v>593</v>
      </c>
      <c r="G566" s="218" t="s">
        <v>161</v>
      </c>
      <c r="H566" s="219">
        <v>6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0.00052999999999999998</v>
      </c>
      <c r="T566" s="226">
        <f>S566*H566</f>
        <v>0.0031799999999999997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401</v>
      </c>
      <c r="AT566" s="227" t="s">
        <v>142</v>
      </c>
      <c r="AU566" s="227" t="s">
        <v>147</v>
      </c>
      <c r="AY566" s="17" t="s">
        <v>138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147</v>
      </c>
      <c r="BK566" s="228">
        <f>ROUND(I566*H566,2)</f>
        <v>0</v>
      </c>
      <c r="BL566" s="17" t="s">
        <v>401</v>
      </c>
      <c r="BM566" s="227" t="s">
        <v>594</v>
      </c>
    </row>
    <row r="567" s="13" customFormat="1">
      <c r="A567" s="13"/>
      <c r="B567" s="229"/>
      <c r="C567" s="230"/>
      <c r="D567" s="231" t="s">
        <v>149</v>
      </c>
      <c r="E567" s="232" t="s">
        <v>1</v>
      </c>
      <c r="F567" s="233" t="s">
        <v>595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149</v>
      </c>
      <c r="AU567" s="239" t="s">
        <v>147</v>
      </c>
      <c r="AV567" s="13" t="s">
        <v>81</v>
      </c>
      <c r="AW567" s="13" t="s">
        <v>30</v>
      </c>
      <c r="AX567" s="13" t="s">
        <v>73</v>
      </c>
      <c r="AY567" s="239" t="s">
        <v>138</v>
      </c>
    </row>
    <row r="568" s="14" customFormat="1">
      <c r="A568" s="14"/>
      <c r="B568" s="240"/>
      <c r="C568" s="241"/>
      <c r="D568" s="231" t="s">
        <v>149</v>
      </c>
      <c r="E568" s="242" t="s">
        <v>1</v>
      </c>
      <c r="F568" s="243" t="s">
        <v>81</v>
      </c>
      <c r="G568" s="241"/>
      <c r="H568" s="244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149</v>
      </c>
      <c r="AU568" s="250" t="s">
        <v>147</v>
      </c>
      <c r="AV568" s="14" t="s">
        <v>147</v>
      </c>
      <c r="AW568" s="14" t="s">
        <v>30</v>
      </c>
      <c r="AX568" s="14" t="s">
        <v>73</v>
      </c>
      <c r="AY568" s="250" t="s">
        <v>138</v>
      </c>
    </row>
    <row r="569" s="13" customFormat="1">
      <c r="A569" s="13"/>
      <c r="B569" s="229"/>
      <c r="C569" s="230"/>
      <c r="D569" s="231" t="s">
        <v>149</v>
      </c>
      <c r="E569" s="232" t="s">
        <v>1</v>
      </c>
      <c r="F569" s="233" t="s">
        <v>596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149</v>
      </c>
      <c r="AU569" s="239" t="s">
        <v>147</v>
      </c>
      <c r="AV569" s="13" t="s">
        <v>81</v>
      </c>
      <c r="AW569" s="13" t="s">
        <v>30</v>
      </c>
      <c r="AX569" s="13" t="s">
        <v>73</v>
      </c>
      <c r="AY569" s="239" t="s">
        <v>138</v>
      </c>
    </row>
    <row r="570" s="14" customFormat="1">
      <c r="A570" s="14"/>
      <c r="B570" s="240"/>
      <c r="C570" s="241"/>
      <c r="D570" s="231" t="s">
        <v>149</v>
      </c>
      <c r="E570" s="242" t="s">
        <v>1</v>
      </c>
      <c r="F570" s="243" t="s">
        <v>139</v>
      </c>
      <c r="G570" s="241"/>
      <c r="H570" s="244">
        <v>3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149</v>
      </c>
      <c r="AU570" s="250" t="s">
        <v>147</v>
      </c>
      <c r="AV570" s="14" t="s">
        <v>147</v>
      </c>
      <c r="AW570" s="14" t="s">
        <v>30</v>
      </c>
      <c r="AX570" s="14" t="s">
        <v>73</v>
      </c>
      <c r="AY570" s="250" t="s">
        <v>138</v>
      </c>
    </row>
    <row r="571" s="13" customFormat="1">
      <c r="A571" s="13"/>
      <c r="B571" s="229"/>
      <c r="C571" s="230"/>
      <c r="D571" s="231" t="s">
        <v>149</v>
      </c>
      <c r="E571" s="232" t="s">
        <v>1</v>
      </c>
      <c r="F571" s="233" t="s">
        <v>597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149</v>
      </c>
      <c r="AU571" s="239" t="s">
        <v>147</v>
      </c>
      <c r="AV571" s="13" t="s">
        <v>81</v>
      </c>
      <c r="AW571" s="13" t="s">
        <v>30</v>
      </c>
      <c r="AX571" s="13" t="s">
        <v>73</v>
      </c>
      <c r="AY571" s="239" t="s">
        <v>138</v>
      </c>
    </row>
    <row r="572" s="14" customFormat="1">
      <c r="A572" s="14"/>
      <c r="B572" s="240"/>
      <c r="C572" s="241"/>
      <c r="D572" s="231" t="s">
        <v>149</v>
      </c>
      <c r="E572" s="242" t="s">
        <v>1</v>
      </c>
      <c r="F572" s="243" t="s">
        <v>147</v>
      </c>
      <c r="G572" s="241"/>
      <c r="H572" s="244">
        <v>2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149</v>
      </c>
      <c r="AU572" s="250" t="s">
        <v>147</v>
      </c>
      <c r="AV572" s="14" t="s">
        <v>147</v>
      </c>
      <c r="AW572" s="14" t="s">
        <v>30</v>
      </c>
      <c r="AX572" s="14" t="s">
        <v>73</v>
      </c>
      <c r="AY572" s="250" t="s">
        <v>138</v>
      </c>
    </row>
    <row r="573" s="15" customFormat="1">
      <c r="A573" s="15"/>
      <c r="B573" s="262"/>
      <c r="C573" s="263"/>
      <c r="D573" s="231" t="s">
        <v>149</v>
      </c>
      <c r="E573" s="264" t="s">
        <v>1</v>
      </c>
      <c r="F573" s="265" t="s">
        <v>165</v>
      </c>
      <c r="G573" s="263"/>
      <c r="H573" s="266">
        <v>6</v>
      </c>
      <c r="I573" s="267"/>
      <c r="J573" s="263"/>
      <c r="K573" s="263"/>
      <c r="L573" s="268"/>
      <c r="M573" s="269"/>
      <c r="N573" s="270"/>
      <c r="O573" s="270"/>
      <c r="P573" s="270"/>
      <c r="Q573" s="270"/>
      <c r="R573" s="270"/>
      <c r="S573" s="270"/>
      <c r="T573" s="271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2" t="s">
        <v>149</v>
      </c>
      <c r="AU573" s="272" t="s">
        <v>147</v>
      </c>
      <c r="AV573" s="15" t="s">
        <v>146</v>
      </c>
      <c r="AW573" s="15" t="s">
        <v>30</v>
      </c>
      <c r="AX573" s="15" t="s">
        <v>81</v>
      </c>
      <c r="AY573" s="272" t="s">
        <v>138</v>
      </c>
    </row>
    <row r="574" s="2" customFormat="1" ht="24.15" customHeight="1">
      <c r="A574" s="38"/>
      <c r="B574" s="39"/>
      <c r="C574" s="215" t="s">
        <v>598</v>
      </c>
      <c r="D574" s="215" t="s">
        <v>142</v>
      </c>
      <c r="E574" s="216" t="s">
        <v>599</v>
      </c>
      <c r="F574" s="217" t="s">
        <v>600</v>
      </c>
      <c r="G574" s="218" t="s">
        <v>161</v>
      </c>
      <c r="H574" s="219">
        <v>2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0.00027</v>
      </c>
      <c r="R574" s="225">
        <f>Q574*H574</f>
        <v>0.00054000000000000001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401</v>
      </c>
      <c r="AT574" s="227" t="s">
        <v>142</v>
      </c>
      <c r="AU574" s="227" t="s">
        <v>147</v>
      </c>
      <c r="AY574" s="17" t="s">
        <v>138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147</v>
      </c>
      <c r="BK574" s="228">
        <f>ROUND(I574*H574,2)</f>
        <v>0</v>
      </c>
      <c r="BL574" s="17" t="s">
        <v>401</v>
      </c>
      <c r="BM574" s="227" t="s">
        <v>601</v>
      </c>
    </row>
    <row r="575" s="13" customFormat="1">
      <c r="A575" s="13"/>
      <c r="B575" s="229"/>
      <c r="C575" s="230"/>
      <c r="D575" s="231" t="s">
        <v>149</v>
      </c>
      <c r="E575" s="232" t="s">
        <v>1</v>
      </c>
      <c r="F575" s="233" t="s">
        <v>597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149</v>
      </c>
      <c r="AU575" s="239" t="s">
        <v>147</v>
      </c>
      <c r="AV575" s="13" t="s">
        <v>81</v>
      </c>
      <c r="AW575" s="13" t="s">
        <v>30</v>
      </c>
      <c r="AX575" s="13" t="s">
        <v>73</v>
      </c>
      <c r="AY575" s="239" t="s">
        <v>138</v>
      </c>
    </row>
    <row r="576" s="14" customFormat="1">
      <c r="A576" s="14"/>
      <c r="B576" s="240"/>
      <c r="C576" s="241"/>
      <c r="D576" s="231" t="s">
        <v>149</v>
      </c>
      <c r="E576" s="242" t="s">
        <v>1</v>
      </c>
      <c r="F576" s="243" t="s">
        <v>81</v>
      </c>
      <c r="G576" s="241"/>
      <c r="H576" s="244">
        <v>1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149</v>
      </c>
      <c r="AU576" s="250" t="s">
        <v>147</v>
      </c>
      <c r="AV576" s="14" t="s">
        <v>147</v>
      </c>
      <c r="AW576" s="14" t="s">
        <v>30</v>
      </c>
      <c r="AX576" s="14" t="s">
        <v>73</v>
      </c>
      <c r="AY576" s="250" t="s">
        <v>138</v>
      </c>
    </row>
    <row r="577" s="13" customFormat="1">
      <c r="A577" s="13"/>
      <c r="B577" s="229"/>
      <c r="C577" s="230"/>
      <c r="D577" s="231" t="s">
        <v>149</v>
      </c>
      <c r="E577" s="232" t="s">
        <v>1</v>
      </c>
      <c r="F577" s="233" t="s">
        <v>602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149</v>
      </c>
      <c r="AU577" s="239" t="s">
        <v>147</v>
      </c>
      <c r="AV577" s="13" t="s">
        <v>81</v>
      </c>
      <c r="AW577" s="13" t="s">
        <v>30</v>
      </c>
      <c r="AX577" s="13" t="s">
        <v>73</v>
      </c>
      <c r="AY577" s="239" t="s">
        <v>138</v>
      </c>
    </row>
    <row r="578" s="14" customFormat="1">
      <c r="A578" s="14"/>
      <c r="B578" s="240"/>
      <c r="C578" s="241"/>
      <c r="D578" s="231" t="s">
        <v>149</v>
      </c>
      <c r="E578" s="242" t="s">
        <v>1</v>
      </c>
      <c r="F578" s="243" t="s">
        <v>81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149</v>
      </c>
      <c r="AU578" s="250" t="s">
        <v>147</v>
      </c>
      <c r="AV578" s="14" t="s">
        <v>147</v>
      </c>
      <c r="AW578" s="14" t="s">
        <v>30</v>
      </c>
      <c r="AX578" s="14" t="s">
        <v>73</v>
      </c>
      <c r="AY578" s="250" t="s">
        <v>138</v>
      </c>
    </row>
    <row r="579" s="15" customFormat="1">
      <c r="A579" s="15"/>
      <c r="B579" s="262"/>
      <c r="C579" s="263"/>
      <c r="D579" s="231" t="s">
        <v>149</v>
      </c>
      <c r="E579" s="264" t="s">
        <v>1</v>
      </c>
      <c r="F579" s="265" t="s">
        <v>165</v>
      </c>
      <c r="G579" s="263"/>
      <c r="H579" s="266">
        <v>2</v>
      </c>
      <c r="I579" s="267"/>
      <c r="J579" s="263"/>
      <c r="K579" s="263"/>
      <c r="L579" s="268"/>
      <c r="M579" s="269"/>
      <c r="N579" s="270"/>
      <c r="O579" s="270"/>
      <c r="P579" s="270"/>
      <c r="Q579" s="270"/>
      <c r="R579" s="270"/>
      <c r="S579" s="270"/>
      <c r="T579" s="271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2" t="s">
        <v>149</v>
      </c>
      <c r="AU579" s="272" t="s">
        <v>147</v>
      </c>
      <c r="AV579" s="15" t="s">
        <v>146</v>
      </c>
      <c r="AW579" s="15" t="s">
        <v>30</v>
      </c>
      <c r="AX579" s="15" t="s">
        <v>81</v>
      </c>
      <c r="AY579" s="272" t="s">
        <v>138</v>
      </c>
    </row>
    <row r="580" s="2" customFormat="1" ht="24.15" customHeight="1">
      <c r="A580" s="38"/>
      <c r="B580" s="39"/>
      <c r="C580" s="215" t="s">
        <v>603</v>
      </c>
      <c r="D580" s="215" t="s">
        <v>142</v>
      </c>
      <c r="E580" s="216" t="s">
        <v>604</v>
      </c>
      <c r="F580" s="217" t="s">
        <v>605</v>
      </c>
      <c r="G580" s="218" t="s">
        <v>161</v>
      </c>
      <c r="H580" s="219">
        <v>0</v>
      </c>
      <c r="I580" s="220"/>
      <c r="J580" s="221">
        <f>ROUND(I580*H580,2)</f>
        <v>0</v>
      </c>
      <c r="K580" s="222"/>
      <c r="L580" s="44"/>
      <c r="M580" s="223" t="s">
        <v>1</v>
      </c>
      <c r="N580" s="224" t="s">
        <v>39</v>
      </c>
      <c r="O580" s="91"/>
      <c r="P580" s="225">
        <f>O580*H580</f>
        <v>0</v>
      </c>
      <c r="Q580" s="225">
        <v>0.00012</v>
      </c>
      <c r="R580" s="225">
        <f>Q580*H580</f>
        <v>0</v>
      </c>
      <c r="S580" s="225">
        <v>0</v>
      </c>
      <c r="T580" s="226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7" t="s">
        <v>401</v>
      </c>
      <c r="AT580" s="227" t="s">
        <v>142</v>
      </c>
      <c r="AU580" s="227" t="s">
        <v>147</v>
      </c>
      <c r="AY580" s="17" t="s">
        <v>138</v>
      </c>
      <c r="BE580" s="228">
        <f>IF(N580="základní",J580,0)</f>
        <v>0</v>
      </c>
      <c r="BF580" s="228">
        <f>IF(N580="snížená",J580,0)</f>
        <v>0</v>
      </c>
      <c r="BG580" s="228">
        <f>IF(N580="zákl. přenesená",J580,0)</f>
        <v>0</v>
      </c>
      <c r="BH580" s="228">
        <f>IF(N580="sníž. přenesená",J580,0)</f>
        <v>0</v>
      </c>
      <c r="BI580" s="228">
        <f>IF(N580="nulová",J580,0)</f>
        <v>0</v>
      </c>
      <c r="BJ580" s="17" t="s">
        <v>147</v>
      </c>
      <c r="BK580" s="228">
        <f>ROUND(I580*H580,2)</f>
        <v>0</v>
      </c>
      <c r="BL580" s="17" t="s">
        <v>401</v>
      </c>
      <c r="BM580" s="227" t="s">
        <v>606</v>
      </c>
    </row>
    <row r="581" s="13" customFormat="1">
      <c r="A581" s="13"/>
      <c r="B581" s="229"/>
      <c r="C581" s="230"/>
      <c r="D581" s="231" t="s">
        <v>149</v>
      </c>
      <c r="E581" s="232" t="s">
        <v>1</v>
      </c>
      <c r="F581" s="233" t="s">
        <v>597</v>
      </c>
      <c r="G581" s="230"/>
      <c r="H581" s="232" t="s">
        <v>1</v>
      </c>
      <c r="I581" s="234"/>
      <c r="J581" s="230"/>
      <c r="K581" s="230"/>
      <c r="L581" s="235"/>
      <c r="M581" s="236"/>
      <c r="N581" s="237"/>
      <c r="O581" s="237"/>
      <c r="P581" s="237"/>
      <c r="Q581" s="237"/>
      <c r="R581" s="237"/>
      <c r="S581" s="237"/>
      <c r="T581" s="23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9" t="s">
        <v>149</v>
      </c>
      <c r="AU581" s="239" t="s">
        <v>147</v>
      </c>
      <c r="AV581" s="13" t="s">
        <v>81</v>
      </c>
      <c r="AW581" s="13" t="s">
        <v>30</v>
      </c>
      <c r="AX581" s="13" t="s">
        <v>73</v>
      </c>
      <c r="AY581" s="239" t="s">
        <v>138</v>
      </c>
    </row>
    <row r="582" s="14" customFormat="1">
      <c r="A582" s="14"/>
      <c r="B582" s="240"/>
      <c r="C582" s="241"/>
      <c r="D582" s="231" t="s">
        <v>149</v>
      </c>
      <c r="E582" s="242" t="s">
        <v>1</v>
      </c>
      <c r="F582" s="243" t="s">
        <v>607</v>
      </c>
      <c r="G582" s="241"/>
      <c r="H582" s="244">
        <v>0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149</v>
      </c>
      <c r="AU582" s="250" t="s">
        <v>147</v>
      </c>
      <c r="AV582" s="14" t="s">
        <v>147</v>
      </c>
      <c r="AW582" s="14" t="s">
        <v>30</v>
      </c>
      <c r="AX582" s="14" t="s">
        <v>73</v>
      </c>
      <c r="AY582" s="250" t="s">
        <v>138</v>
      </c>
    </row>
    <row r="583" s="13" customFormat="1">
      <c r="A583" s="13"/>
      <c r="B583" s="229"/>
      <c r="C583" s="230"/>
      <c r="D583" s="231" t="s">
        <v>149</v>
      </c>
      <c r="E583" s="232" t="s">
        <v>1</v>
      </c>
      <c r="F583" s="233" t="s">
        <v>602</v>
      </c>
      <c r="G583" s="230"/>
      <c r="H583" s="232" t="s">
        <v>1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149</v>
      </c>
      <c r="AU583" s="239" t="s">
        <v>147</v>
      </c>
      <c r="AV583" s="13" t="s">
        <v>81</v>
      </c>
      <c r="AW583" s="13" t="s">
        <v>30</v>
      </c>
      <c r="AX583" s="13" t="s">
        <v>73</v>
      </c>
      <c r="AY583" s="239" t="s">
        <v>138</v>
      </c>
    </row>
    <row r="584" s="14" customFormat="1">
      <c r="A584" s="14"/>
      <c r="B584" s="240"/>
      <c r="C584" s="241"/>
      <c r="D584" s="231" t="s">
        <v>149</v>
      </c>
      <c r="E584" s="242" t="s">
        <v>1</v>
      </c>
      <c r="F584" s="243" t="s">
        <v>607</v>
      </c>
      <c r="G584" s="241"/>
      <c r="H584" s="244">
        <v>0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149</v>
      </c>
      <c r="AU584" s="250" t="s">
        <v>147</v>
      </c>
      <c r="AV584" s="14" t="s">
        <v>147</v>
      </c>
      <c r="AW584" s="14" t="s">
        <v>30</v>
      </c>
      <c r="AX584" s="14" t="s">
        <v>73</v>
      </c>
      <c r="AY584" s="250" t="s">
        <v>138</v>
      </c>
    </row>
    <row r="585" s="15" customFormat="1">
      <c r="A585" s="15"/>
      <c r="B585" s="262"/>
      <c r="C585" s="263"/>
      <c r="D585" s="231" t="s">
        <v>149</v>
      </c>
      <c r="E585" s="264" t="s">
        <v>1</v>
      </c>
      <c r="F585" s="265" t="s">
        <v>165</v>
      </c>
      <c r="G585" s="263"/>
      <c r="H585" s="266">
        <v>0</v>
      </c>
      <c r="I585" s="267"/>
      <c r="J585" s="263"/>
      <c r="K585" s="263"/>
      <c r="L585" s="268"/>
      <c r="M585" s="269"/>
      <c r="N585" s="270"/>
      <c r="O585" s="270"/>
      <c r="P585" s="270"/>
      <c r="Q585" s="270"/>
      <c r="R585" s="270"/>
      <c r="S585" s="270"/>
      <c r="T585" s="271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2" t="s">
        <v>149</v>
      </c>
      <c r="AU585" s="272" t="s">
        <v>147</v>
      </c>
      <c r="AV585" s="15" t="s">
        <v>146</v>
      </c>
      <c r="AW585" s="15" t="s">
        <v>30</v>
      </c>
      <c r="AX585" s="15" t="s">
        <v>81</v>
      </c>
      <c r="AY585" s="272" t="s">
        <v>138</v>
      </c>
    </row>
    <row r="586" s="2" customFormat="1" ht="24.15" customHeight="1">
      <c r="A586" s="38"/>
      <c r="B586" s="39"/>
      <c r="C586" s="215" t="s">
        <v>608</v>
      </c>
      <c r="D586" s="215" t="s">
        <v>142</v>
      </c>
      <c r="E586" s="216" t="s">
        <v>609</v>
      </c>
      <c r="F586" s="217" t="s">
        <v>610</v>
      </c>
      <c r="G586" s="218" t="s">
        <v>161</v>
      </c>
      <c r="H586" s="219">
        <v>5</v>
      </c>
      <c r="I586" s="220"/>
      <c r="J586" s="221">
        <f>ROUND(I586*H586,2)</f>
        <v>0</v>
      </c>
      <c r="K586" s="222"/>
      <c r="L586" s="44"/>
      <c r="M586" s="223" t="s">
        <v>1</v>
      </c>
      <c r="N586" s="224" t="s">
        <v>39</v>
      </c>
      <c r="O586" s="91"/>
      <c r="P586" s="225">
        <f>O586*H586</f>
        <v>0</v>
      </c>
      <c r="Q586" s="225">
        <v>0.00042000000000000002</v>
      </c>
      <c r="R586" s="225">
        <f>Q586*H586</f>
        <v>0.0021000000000000003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401</v>
      </c>
      <c r="AT586" s="227" t="s">
        <v>142</v>
      </c>
      <c r="AU586" s="227" t="s">
        <v>147</v>
      </c>
      <c r="AY586" s="17" t="s">
        <v>138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147</v>
      </c>
      <c r="BK586" s="228">
        <f>ROUND(I586*H586,2)</f>
        <v>0</v>
      </c>
      <c r="BL586" s="17" t="s">
        <v>401</v>
      </c>
      <c r="BM586" s="227" t="s">
        <v>611</v>
      </c>
    </row>
    <row r="587" s="13" customFormat="1">
      <c r="A587" s="13"/>
      <c r="B587" s="229"/>
      <c r="C587" s="230"/>
      <c r="D587" s="231" t="s">
        <v>149</v>
      </c>
      <c r="E587" s="232" t="s">
        <v>1</v>
      </c>
      <c r="F587" s="233" t="s">
        <v>612</v>
      </c>
      <c r="G587" s="230"/>
      <c r="H587" s="232" t="s">
        <v>1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149</v>
      </c>
      <c r="AU587" s="239" t="s">
        <v>147</v>
      </c>
      <c r="AV587" s="13" t="s">
        <v>81</v>
      </c>
      <c r="AW587" s="13" t="s">
        <v>30</v>
      </c>
      <c r="AX587" s="13" t="s">
        <v>73</v>
      </c>
      <c r="AY587" s="239" t="s">
        <v>138</v>
      </c>
    </row>
    <row r="588" s="14" customFormat="1">
      <c r="A588" s="14"/>
      <c r="B588" s="240"/>
      <c r="C588" s="241"/>
      <c r="D588" s="231" t="s">
        <v>149</v>
      </c>
      <c r="E588" s="242" t="s">
        <v>1</v>
      </c>
      <c r="F588" s="243" t="s">
        <v>147</v>
      </c>
      <c r="G588" s="241"/>
      <c r="H588" s="244">
        <v>2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149</v>
      </c>
      <c r="AU588" s="250" t="s">
        <v>147</v>
      </c>
      <c r="AV588" s="14" t="s">
        <v>147</v>
      </c>
      <c r="AW588" s="14" t="s">
        <v>30</v>
      </c>
      <c r="AX588" s="14" t="s">
        <v>73</v>
      </c>
      <c r="AY588" s="250" t="s">
        <v>138</v>
      </c>
    </row>
    <row r="589" s="13" customFormat="1">
      <c r="A589" s="13"/>
      <c r="B589" s="229"/>
      <c r="C589" s="230"/>
      <c r="D589" s="231" t="s">
        <v>149</v>
      </c>
      <c r="E589" s="232" t="s">
        <v>1</v>
      </c>
      <c r="F589" s="233" t="s">
        <v>456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149</v>
      </c>
      <c r="AU589" s="239" t="s">
        <v>147</v>
      </c>
      <c r="AV589" s="13" t="s">
        <v>81</v>
      </c>
      <c r="AW589" s="13" t="s">
        <v>30</v>
      </c>
      <c r="AX589" s="13" t="s">
        <v>73</v>
      </c>
      <c r="AY589" s="239" t="s">
        <v>138</v>
      </c>
    </row>
    <row r="590" s="14" customFormat="1">
      <c r="A590" s="14"/>
      <c r="B590" s="240"/>
      <c r="C590" s="241"/>
      <c r="D590" s="231" t="s">
        <v>149</v>
      </c>
      <c r="E590" s="242" t="s">
        <v>1</v>
      </c>
      <c r="F590" s="243" t="s">
        <v>147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149</v>
      </c>
      <c r="AU590" s="250" t="s">
        <v>147</v>
      </c>
      <c r="AV590" s="14" t="s">
        <v>147</v>
      </c>
      <c r="AW590" s="14" t="s">
        <v>30</v>
      </c>
      <c r="AX590" s="14" t="s">
        <v>73</v>
      </c>
      <c r="AY590" s="250" t="s">
        <v>138</v>
      </c>
    </row>
    <row r="591" s="13" customFormat="1">
      <c r="A591" s="13"/>
      <c r="B591" s="229"/>
      <c r="C591" s="230"/>
      <c r="D591" s="231" t="s">
        <v>149</v>
      </c>
      <c r="E591" s="232" t="s">
        <v>1</v>
      </c>
      <c r="F591" s="233" t="s">
        <v>301</v>
      </c>
      <c r="G591" s="230"/>
      <c r="H591" s="232" t="s">
        <v>1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149</v>
      </c>
      <c r="AU591" s="239" t="s">
        <v>147</v>
      </c>
      <c r="AV591" s="13" t="s">
        <v>81</v>
      </c>
      <c r="AW591" s="13" t="s">
        <v>30</v>
      </c>
      <c r="AX591" s="13" t="s">
        <v>73</v>
      </c>
      <c r="AY591" s="239" t="s">
        <v>138</v>
      </c>
    </row>
    <row r="592" s="14" customFormat="1">
      <c r="A592" s="14"/>
      <c r="B592" s="240"/>
      <c r="C592" s="241"/>
      <c r="D592" s="231" t="s">
        <v>149</v>
      </c>
      <c r="E592" s="242" t="s">
        <v>1</v>
      </c>
      <c r="F592" s="243" t="s">
        <v>81</v>
      </c>
      <c r="G592" s="241"/>
      <c r="H592" s="244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149</v>
      </c>
      <c r="AU592" s="250" t="s">
        <v>147</v>
      </c>
      <c r="AV592" s="14" t="s">
        <v>147</v>
      </c>
      <c r="AW592" s="14" t="s">
        <v>30</v>
      </c>
      <c r="AX592" s="14" t="s">
        <v>73</v>
      </c>
      <c r="AY592" s="250" t="s">
        <v>138</v>
      </c>
    </row>
    <row r="593" s="15" customFormat="1">
      <c r="A593" s="15"/>
      <c r="B593" s="262"/>
      <c r="C593" s="263"/>
      <c r="D593" s="231" t="s">
        <v>149</v>
      </c>
      <c r="E593" s="264" t="s">
        <v>1</v>
      </c>
      <c r="F593" s="265" t="s">
        <v>165</v>
      </c>
      <c r="G593" s="263"/>
      <c r="H593" s="266">
        <v>5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2" t="s">
        <v>149</v>
      </c>
      <c r="AU593" s="272" t="s">
        <v>147</v>
      </c>
      <c r="AV593" s="15" t="s">
        <v>146</v>
      </c>
      <c r="AW593" s="15" t="s">
        <v>30</v>
      </c>
      <c r="AX593" s="15" t="s">
        <v>81</v>
      </c>
      <c r="AY593" s="272" t="s">
        <v>138</v>
      </c>
    </row>
    <row r="594" s="2" customFormat="1" ht="14.4" customHeight="1">
      <c r="A594" s="38"/>
      <c r="B594" s="39"/>
      <c r="C594" s="215" t="s">
        <v>613</v>
      </c>
      <c r="D594" s="215" t="s">
        <v>142</v>
      </c>
      <c r="E594" s="216" t="s">
        <v>614</v>
      </c>
      <c r="F594" s="217" t="s">
        <v>615</v>
      </c>
      <c r="G594" s="218" t="s">
        <v>161</v>
      </c>
      <c r="H594" s="219">
        <v>5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2.0000000000000002E-05</v>
      </c>
      <c r="R594" s="225">
        <f>Q594*H594</f>
        <v>0.00010000000000000001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401</v>
      </c>
      <c r="AT594" s="227" t="s">
        <v>142</v>
      </c>
      <c r="AU594" s="227" t="s">
        <v>147</v>
      </c>
      <c r="AY594" s="17" t="s">
        <v>138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147</v>
      </c>
      <c r="BK594" s="228">
        <f>ROUND(I594*H594,2)</f>
        <v>0</v>
      </c>
      <c r="BL594" s="17" t="s">
        <v>401</v>
      </c>
      <c r="BM594" s="227" t="s">
        <v>616</v>
      </c>
    </row>
    <row r="595" s="13" customFormat="1">
      <c r="A595" s="13"/>
      <c r="B595" s="229"/>
      <c r="C595" s="230"/>
      <c r="D595" s="231" t="s">
        <v>149</v>
      </c>
      <c r="E595" s="232" t="s">
        <v>1</v>
      </c>
      <c r="F595" s="233" t="s">
        <v>617</v>
      </c>
      <c r="G595" s="230"/>
      <c r="H595" s="232" t="s">
        <v>1</v>
      </c>
      <c r="I595" s="234"/>
      <c r="J595" s="230"/>
      <c r="K595" s="230"/>
      <c r="L595" s="235"/>
      <c r="M595" s="236"/>
      <c r="N595" s="237"/>
      <c r="O595" s="237"/>
      <c r="P595" s="237"/>
      <c r="Q595" s="237"/>
      <c r="R595" s="237"/>
      <c r="S595" s="237"/>
      <c r="T595" s="23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9" t="s">
        <v>149</v>
      </c>
      <c r="AU595" s="239" t="s">
        <v>147</v>
      </c>
      <c r="AV595" s="13" t="s">
        <v>81</v>
      </c>
      <c r="AW595" s="13" t="s">
        <v>30</v>
      </c>
      <c r="AX595" s="13" t="s">
        <v>73</v>
      </c>
      <c r="AY595" s="239" t="s">
        <v>138</v>
      </c>
    </row>
    <row r="596" s="14" customFormat="1">
      <c r="A596" s="14"/>
      <c r="B596" s="240"/>
      <c r="C596" s="241"/>
      <c r="D596" s="231" t="s">
        <v>149</v>
      </c>
      <c r="E596" s="242" t="s">
        <v>1</v>
      </c>
      <c r="F596" s="243" t="s">
        <v>147</v>
      </c>
      <c r="G596" s="241"/>
      <c r="H596" s="244">
        <v>2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149</v>
      </c>
      <c r="AU596" s="250" t="s">
        <v>147</v>
      </c>
      <c r="AV596" s="14" t="s">
        <v>147</v>
      </c>
      <c r="AW596" s="14" t="s">
        <v>30</v>
      </c>
      <c r="AX596" s="14" t="s">
        <v>73</v>
      </c>
      <c r="AY596" s="250" t="s">
        <v>138</v>
      </c>
    </row>
    <row r="597" s="13" customFormat="1">
      <c r="A597" s="13"/>
      <c r="B597" s="229"/>
      <c r="C597" s="230"/>
      <c r="D597" s="231" t="s">
        <v>149</v>
      </c>
      <c r="E597" s="232" t="s">
        <v>1</v>
      </c>
      <c r="F597" s="233" t="s">
        <v>618</v>
      </c>
      <c r="G597" s="230"/>
      <c r="H597" s="232" t="s">
        <v>1</v>
      </c>
      <c r="I597" s="234"/>
      <c r="J597" s="230"/>
      <c r="K597" s="230"/>
      <c r="L597" s="235"/>
      <c r="M597" s="236"/>
      <c r="N597" s="237"/>
      <c r="O597" s="237"/>
      <c r="P597" s="237"/>
      <c r="Q597" s="237"/>
      <c r="R597" s="237"/>
      <c r="S597" s="237"/>
      <c r="T597" s="23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9" t="s">
        <v>149</v>
      </c>
      <c r="AU597" s="239" t="s">
        <v>147</v>
      </c>
      <c r="AV597" s="13" t="s">
        <v>81</v>
      </c>
      <c r="AW597" s="13" t="s">
        <v>30</v>
      </c>
      <c r="AX597" s="13" t="s">
        <v>73</v>
      </c>
      <c r="AY597" s="239" t="s">
        <v>138</v>
      </c>
    </row>
    <row r="598" s="14" customFormat="1">
      <c r="A598" s="14"/>
      <c r="B598" s="240"/>
      <c r="C598" s="241"/>
      <c r="D598" s="231" t="s">
        <v>149</v>
      </c>
      <c r="E598" s="242" t="s">
        <v>1</v>
      </c>
      <c r="F598" s="243" t="s">
        <v>147</v>
      </c>
      <c r="G598" s="241"/>
      <c r="H598" s="244">
        <v>2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149</v>
      </c>
      <c r="AU598" s="250" t="s">
        <v>147</v>
      </c>
      <c r="AV598" s="14" t="s">
        <v>147</v>
      </c>
      <c r="AW598" s="14" t="s">
        <v>30</v>
      </c>
      <c r="AX598" s="14" t="s">
        <v>73</v>
      </c>
      <c r="AY598" s="250" t="s">
        <v>138</v>
      </c>
    </row>
    <row r="599" s="13" customFormat="1">
      <c r="A599" s="13"/>
      <c r="B599" s="229"/>
      <c r="C599" s="230"/>
      <c r="D599" s="231" t="s">
        <v>149</v>
      </c>
      <c r="E599" s="232" t="s">
        <v>1</v>
      </c>
      <c r="F599" s="233" t="s">
        <v>619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149</v>
      </c>
      <c r="AU599" s="239" t="s">
        <v>147</v>
      </c>
      <c r="AV599" s="13" t="s">
        <v>81</v>
      </c>
      <c r="AW599" s="13" t="s">
        <v>30</v>
      </c>
      <c r="AX599" s="13" t="s">
        <v>73</v>
      </c>
      <c r="AY599" s="239" t="s">
        <v>138</v>
      </c>
    </row>
    <row r="600" s="14" customFormat="1">
      <c r="A600" s="14"/>
      <c r="B600" s="240"/>
      <c r="C600" s="241"/>
      <c r="D600" s="231" t="s">
        <v>149</v>
      </c>
      <c r="E600" s="242" t="s">
        <v>1</v>
      </c>
      <c r="F600" s="243" t="s">
        <v>81</v>
      </c>
      <c r="G600" s="241"/>
      <c r="H600" s="244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149</v>
      </c>
      <c r="AU600" s="250" t="s">
        <v>147</v>
      </c>
      <c r="AV600" s="14" t="s">
        <v>147</v>
      </c>
      <c r="AW600" s="14" t="s">
        <v>30</v>
      </c>
      <c r="AX600" s="14" t="s">
        <v>73</v>
      </c>
      <c r="AY600" s="250" t="s">
        <v>138</v>
      </c>
    </row>
    <row r="601" s="15" customFormat="1">
      <c r="A601" s="15"/>
      <c r="B601" s="262"/>
      <c r="C601" s="263"/>
      <c r="D601" s="231" t="s">
        <v>149</v>
      </c>
      <c r="E601" s="264" t="s">
        <v>1</v>
      </c>
      <c r="F601" s="265" t="s">
        <v>165</v>
      </c>
      <c r="G601" s="263"/>
      <c r="H601" s="266">
        <v>5</v>
      </c>
      <c r="I601" s="267"/>
      <c r="J601" s="263"/>
      <c r="K601" s="263"/>
      <c r="L601" s="268"/>
      <c r="M601" s="269"/>
      <c r="N601" s="270"/>
      <c r="O601" s="270"/>
      <c r="P601" s="270"/>
      <c r="Q601" s="270"/>
      <c r="R601" s="270"/>
      <c r="S601" s="270"/>
      <c r="T601" s="271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2" t="s">
        <v>149</v>
      </c>
      <c r="AU601" s="272" t="s">
        <v>147</v>
      </c>
      <c r="AV601" s="15" t="s">
        <v>146</v>
      </c>
      <c r="AW601" s="15" t="s">
        <v>30</v>
      </c>
      <c r="AX601" s="15" t="s">
        <v>81</v>
      </c>
      <c r="AY601" s="272" t="s">
        <v>138</v>
      </c>
    </row>
    <row r="602" s="2" customFormat="1" ht="14.4" customHeight="1">
      <c r="A602" s="38"/>
      <c r="B602" s="39"/>
      <c r="C602" s="251" t="s">
        <v>620</v>
      </c>
      <c r="D602" s="251" t="s">
        <v>153</v>
      </c>
      <c r="E602" s="252" t="s">
        <v>621</v>
      </c>
      <c r="F602" s="253" t="s">
        <v>622</v>
      </c>
      <c r="G602" s="254" t="s">
        <v>322</v>
      </c>
      <c r="H602" s="255">
        <v>5</v>
      </c>
      <c r="I602" s="256"/>
      <c r="J602" s="257">
        <f>ROUND(I602*H602,2)</f>
        <v>0</v>
      </c>
      <c r="K602" s="258"/>
      <c r="L602" s="259"/>
      <c r="M602" s="260" t="s">
        <v>1</v>
      </c>
      <c r="N602" s="261" t="s">
        <v>39</v>
      </c>
      <c r="O602" s="91"/>
      <c r="P602" s="225">
        <f>O602*H602</f>
        <v>0</v>
      </c>
      <c r="Q602" s="225">
        <v>0.00025000000000000001</v>
      </c>
      <c r="R602" s="225">
        <f>Q602*H602</f>
        <v>0.00125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336</v>
      </c>
      <c r="AT602" s="227" t="s">
        <v>153</v>
      </c>
      <c r="AU602" s="227" t="s">
        <v>147</v>
      </c>
      <c r="AY602" s="17" t="s">
        <v>138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147</v>
      </c>
      <c r="BK602" s="228">
        <f>ROUND(I602*H602,2)</f>
        <v>0</v>
      </c>
      <c r="BL602" s="17" t="s">
        <v>401</v>
      </c>
      <c r="BM602" s="227" t="s">
        <v>623</v>
      </c>
    </row>
    <row r="603" s="2" customFormat="1" ht="14.4" customHeight="1">
      <c r="A603" s="38"/>
      <c r="B603" s="39"/>
      <c r="C603" s="215" t="s">
        <v>624</v>
      </c>
      <c r="D603" s="215" t="s">
        <v>142</v>
      </c>
      <c r="E603" s="216" t="s">
        <v>625</v>
      </c>
      <c r="F603" s="217" t="s">
        <v>626</v>
      </c>
      <c r="G603" s="218" t="s">
        <v>161</v>
      </c>
      <c r="H603" s="219">
        <v>4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2.0000000000000002E-05</v>
      </c>
      <c r="R603" s="225">
        <f>Q603*H603</f>
        <v>8.0000000000000007E-05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401</v>
      </c>
      <c r="AT603" s="227" t="s">
        <v>142</v>
      </c>
      <c r="AU603" s="227" t="s">
        <v>147</v>
      </c>
      <c r="AY603" s="17" t="s">
        <v>138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147</v>
      </c>
      <c r="BK603" s="228">
        <f>ROUND(I603*H603,2)</f>
        <v>0</v>
      </c>
      <c r="BL603" s="17" t="s">
        <v>401</v>
      </c>
      <c r="BM603" s="227" t="s">
        <v>627</v>
      </c>
    </row>
    <row r="604" s="13" customFormat="1">
      <c r="A604" s="13"/>
      <c r="B604" s="229"/>
      <c r="C604" s="230"/>
      <c r="D604" s="231" t="s">
        <v>149</v>
      </c>
      <c r="E604" s="232" t="s">
        <v>1</v>
      </c>
      <c r="F604" s="233" t="s">
        <v>628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149</v>
      </c>
      <c r="AU604" s="239" t="s">
        <v>147</v>
      </c>
      <c r="AV604" s="13" t="s">
        <v>81</v>
      </c>
      <c r="AW604" s="13" t="s">
        <v>30</v>
      </c>
      <c r="AX604" s="13" t="s">
        <v>73</v>
      </c>
      <c r="AY604" s="239" t="s">
        <v>138</v>
      </c>
    </row>
    <row r="605" s="14" customFormat="1">
      <c r="A605" s="14"/>
      <c r="B605" s="240"/>
      <c r="C605" s="241"/>
      <c r="D605" s="231" t="s">
        <v>149</v>
      </c>
      <c r="E605" s="242" t="s">
        <v>1</v>
      </c>
      <c r="F605" s="243" t="s">
        <v>147</v>
      </c>
      <c r="G605" s="241"/>
      <c r="H605" s="244">
        <v>2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149</v>
      </c>
      <c r="AU605" s="250" t="s">
        <v>147</v>
      </c>
      <c r="AV605" s="14" t="s">
        <v>147</v>
      </c>
      <c r="AW605" s="14" t="s">
        <v>30</v>
      </c>
      <c r="AX605" s="14" t="s">
        <v>73</v>
      </c>
      <c r="AY605" s="250" t="s">
        <v>138</v>
      </c>
    </row>
    <row r="606" s="13" customFormat="1">
      <c r="A606" s="13"/>
      <c r="B606" s="229"/>
      <c r="C606" s="230"/>
      <c r="D606" s="231" t="s">
        <v>149</v>
      </c>
      <c r="E606" s="232" t="s">
        <v>1</v>
      </c>
      <c r="F606" s="233" t="s">
        <v>629</v>
      </c>
      <c r="G606" s="230"/>
      <c r="H606" s="232" t="s">
        <v>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149</v>
      </c>
      <c r="AU606" s="239" t="s">
        <v>147</v>
      </c>
      <c r="AV606" s="13" t="s">
        <v>81</v>
      </c>
      <c r="AW606" s="13" t="s">
        <v>30</v>
      </c>
      <c r="AX606" s="13" t="s">
        <v>73</v>
      </c>
      <c r="AY606" s="239" t="s">
        <v>138</v>
      </c>
    </row>
    <row r="607" s="14" customFormat="1">
      <c r="A607" s="14"/>
      <c r="B607" s="240"/>
      <c r="C607" s="241"/>
      <c r="D607" s="231" t="s">
        <v>149</v>
      </c>
      <c r="E607" s="242" t="s">
        <v>1</v>
      </c>
      <c r="F607" s="243" t="s">
        <v>147</v>
      </c>
      <c r="G607" s="241"/>
      <c r="H607" s="244">
        <v>2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149</v>
      </c>
      <c r="AU607" s="250" t="s">
        <v>147</v>
      </c>
      <c r="AV607" s="14" t="s">
        <v>147</v>
      </c>
      <c r="AW607" s="14" t="s">
        <v>30</v>
      </c>
      <c r="AX607" s="14" t="s">
        <v>73</v>
      </c>
      <c r="AY607" s="250" t="s">
        <v>138</v>
      </c>
    </row>
    <row r="608" s="15" customFormat="1">
      <c r="A608" s="15"/>
      <c r="B608" s="262"/>
      <c r="C608" s="263"/>
      <c r="D608" s="231" t="s">
        <v>149</v>
      </c>
      <c r="E608" s="264" t="s">
        <v>1</v>
      </c>
      <c r="F608" s="265" t="s">
        <v>165</v>
      </c>
      <c r="G608" s="263"/>
      <c r="H608" s="266">
        <v>4</v>
      </c>
      <c r="I608" s="267"/>
      <c r="J608" s="263"/>
      <c r="K608" s="263"/>
      <c r="L608" s="268"/>
      <c r="M608" s="269"/>
      <c r="N608" s="270"/>
      <c r="O608" s="270"/>
      <c r="P608" s="270"/>
      <c r="Q608" s="270"/>
      <c r="R608" s="270"/>
      <c r="S608" s="270"/>
      <c r="T608" s="271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2" t="s">
        <v>149</v>
      </c>
      <c r="AU608" s="272" t="s">
        <v>147</v>
      </c>
      <c r="AV608" s="15" t="s">
        <v>146</v>
      </c>
      <c r="AW608" s="15" t="s">
        <v>30</v>
      </c>
      <c r="AX608" s="15" t="s">
        <v>81</v>
      </c>
      <c r="AY608" s="272" t="s">
        <v>138</v>
      </c>
    </row>
    <row r="609" s="2" customFormat="1" ht="24.15" customHeight="1">
      <c r="A609" s="38"/>
      <c r="B609" s="39"/>
      <c r="C609" s="251" t="s">
        <v>630</v>
      </c>
      <c r="D609" s="251" t="s">
        <v>153</v>
      </c>
      <c r="E609" s="252" t="s">
        <v>631</v>
      </c>
      <c r="F609" s="253" t="s">
        <v>632</v>
      </c>
      <c r="G609" s="254" t="s">
        <v>161</v>
      </c>
      <c r="H609" s="255">
        <v>1</v>
      </c>
      <c r="I609" s="256"/>
      <c r="J609" s="257">
        <f>ROUND(I609*H609,2)</f>
        <v>0</v>
      </c>
      <c r="K609" s="258"/>
      <c r="L609" s="259"/>
      <c r="M609" s="260" t="s">
        <v>1</v>
      </c>
      <c r="N609" s="261" t="s">
        <v>39</v>
      </c>
      <c r="O609" s="91"/>
      <c r="P609" s="225">
        <f>O609*H609</f>
        <v>0</v>
      </c>
      <c r="Q609" s="225">
        <v>0.00080000000000000004</v>
      </c>
      <c r="R609" s="225">
        <f>Q609*H609</f>
        <v>0.00080000000000000004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336</v>
      </c>
      <c r="AT609" s="227" t="s">
        <v>153</v>
      </c>
      <c r="AU609" s="227" t="s">
        <v>147</v>
      </c>
      <c r="AY609" s="17" t="s">
        <v>138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147</v>
      </c>
      <c r="BK609" s="228">
        <f>ROUND(I609*H609,2)</f>
        <v>0</v>
      </c>
      <c r="BL609" s="17" t="s">
        <v>401</v>
      </c>
      <c r="BM609" s="227" t="s">
        <v>633</v>
      </c>
    </row>
    <row r="610" s="2" customFormat="1" ht="24.15" customHeight="1">
      <c r="A610" s="38"/>
      <c r="B610" s="39"/>
      <c r="C610" s="251" t="s">
        <v>634</v>
      </c>
      <c r="D610" s="251" t="s">
        <v>153</v>
      </c>
      <c r="E610" s="252" t="s">
        <v>635</v>
      </c>
      <c r="F610" s="253" t="s">
        <v>636</v>
      </c>
      <c r="G610" s="254" t="s">
        <v>161</v>
      </c>
      <c r="H610" s="255">
        <v>1</v>
      </c>
      <c r="I610" s="256"/>
      <c r="J610" s="257">
        <f>ROUND(I610*H610,2)</f>
        <v>0</v>
      </c>
      <c r="K610" s="258"/>
      <c r="L610" s="259"/>
      <c r="M610" s="260" t="s">
        <v>1</v>
      </c>
      <c r="N610" s="261" t="s">
        <v>39</v>
      </c>
      <c r="O610" s="91"/>
      <c r="P610" s="225">
        <f>O610*H610</f>
        <v>0</v>
      </c>
      <c r="Q610" s="225">
        <v>0.00080000000000000004</v>
      </c>
      <c r="R610" s="225">
        <f>Q610*H610</f>
        <v>0.00080000000000000004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336</v>
      </c>
      <c r="AT610" s="227" t="s">
        <v>153</v>
      </c>
      <c r="AU610" s="227" t="s">
        <v>147</v>
      </c>
      <c r="AY610" s="17" t="s">
        <v>138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147</v>
      </c>
      <c r="BK610" s="228">
        <f>ROUND(I610*H610,2)</f>
        <v>0</v>
      </c>
      <c r="BL610" s="17" t="s">
        <v>401</v>
      </c>
      <c r="BM610" s="227" t="s">
        <v>637</v>
      </c>
    </row>
    <row r="611" s="13" customFormat="1">
      <c r="A611" s="13"/>
      <c r="B611" s="229"/>
      <c r="C611" s="230"/>
      <c r="D611" s="231" t="s">
        <v>149</v>
      </c>
      <c r="E611" s="232" t="s">
        <v>1</v>
      </c>
      <c r="F611" s="233" t="s">
        <v>638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149</v>
      </c>
      <c r="AU611" s="239" t="s">
        <v>147</v>
      </c>
      <c r="AV611" s="13" t="s">
        <v>81</v>
      </c>
      <c r="AW611" s="13" t="s">
        <v>30</v>
      </c>
      <c r="AX611" s="13" t="s">
        <v>73</v>
      </c>
      <c r="AY611" s="239" t="s">
        <v>138</v>
      </c>
    </row>
    <row r="612" s="14" customFormat="1">
      <c r="A612" s="14"/>
      <c r="B612" s="240"/>
      <c r="C612" s="241"/>
      <c r="D612" s="231" t="s">
        <v>149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149</v>
      </c>
      <c r="AU612" s="250" t="s">
        <v>147</v>
      </c>
      <c r="AV612" s="14" t="s">
        <v>147</v>
      </c>
      <c r="AW612" s="14" t="s">
        <v>30</v>
      </c>
      <c r="AX612" s="14" t="s">
        <v>81</v>
      </c>
      <c r="AY612" s="250" t="s">
        <v>138</v>
      </c>
    </row>
    <row r="613" s="2" customFormat="1" ht="14.4" customHeight="1">
      <c r="A613" s="38"/>
      <c r="B613" s="39"/>
      <c r="C613" s="215" t="s">
        <v>639</v>
      </c>
      <c r="D613" s="215" t="s">
        <v>142</v>
      </c>
      <c r="E613" s="216" t="s">
        <v>640</v>
      </c>
      <c r="F613" s="217" t="s">
        <v>641</v>
      </c>
      <c r="G613" s="218" t="s">
        <v>161</v>
      </c>
      <c r="H613" s="219">
        <v>3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0.00075000000000000002</v>
      </c>
      <c r="R613" s="225">
        <f>Q613*H613</f>
        <v>0.0022500000000000003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401</v>
      </c>
      <c r="AT613" s="227" t="s">
        <v>142</v>
      </c>
      <c r="AU613" s="227" t="s">
        <v>147</v>
      </c>
      <c r="AY613" s="17" t="s">
        <v>138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147</v>
      </c>
      <c r="BK613" s="228">
        <f>ROUND(I613*H613,2)</f>
        <v>0</v>
      </c>
      <c r="BL613" s="17" t="s">
        <v>401</v>
      </c>
      <c r="BM613" s="227" t="s">
        <v>642</v>
      </c>
    </row>
    <row r="614" s="13" customFormat="1">
      <c r="A614" s="13"/>
      <c r="B614" s="229"/>
      <c r="C614" s="230"/>
      <c r="D614" s="231" t="s">
        <v>149</v>
      </c>
      <c r="E614" s="232" t="s">
        <v>1</v>
      </c>
      <c r="F614" s="233" t="s">
        <v>643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149</v>
      </c>
      <c r="AU614" s="239" t="s">
        <v>147</v>
      </c>
      <c r="AV614" s="13" t="s">
        <v>81</v>
      </c>
      <c r="AW614" s="13" t="s">
        <v>30</v>
      </c>
      <c r="AX614" s="13" t="s">
        <v>73</v>
      </c>
      <c r="AY614" s="239" t="s">
        <v>138</v>
      </c>
    </row>
    <row r="615" s="14" customFormat="1">
      <c r="A615" s="14"/>
      <c r="B615" s="240"/>
      <c r="C615" s="241"/>
      <c r="D615" s="231" t="s">
        <v>149</v>
      </c>
      <c r="E615" s="242" t="s">
        <v>1</v>
      </c>
      <c r="F615" s="243" t="s">
        <v>506</v>
      </c>
      <c r="G615" s="241"/>
      <c r="H615" s="244">
        <v>3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149</v>
      </c>
      <c r="AU615" s="250" t="s">
        <v>147</v>
      </c>
      <c r="AV615" s="14" t="s">
        <v>147</v>
      </c>
      <c r="AW615" s="14" t="s">
        <v>30</v>
      </c>
      <c r="AX615" s="14" t="s">
        <v>81</v>
      </c>
      <c r="AY615" s="250" t="s">
        <v>138</v>
      </c>
    </row>
    <row r="616" s="2" customFormat="1" ht="14.4" customHeight="1">
      <c r="A616" s="38"/>
      <c r="B616" s="39"/>
      <c r="C616" s="215" t="s">
        <v>644</v>
      </c>
      <c r="D616" s="215" t="s">
        <v>142</v>
      </c>
      <c r="E616" s="216" t="s">
        <v>645</v>
      </c>
      <c r="F616" s="217" t="s">
        <v>646</v>
      </c>
      <c r="G616" s="218" t="s">
        <v>161</v>
      </c>
      <c r="H616" s="219">
        <v>3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0</v>
      </c>
      <c r="R616" s="225">
        <f>Q616*H616</f>
        <v>0</v>
      </c>
      <c r="S616" s="225">
        <v>0.0055999999999999999</v>
      </c>
      <c r="T616" s="226">
        <f>S616*H616</f>
        <v>0.016799999999999999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401</v>
      </c>
      <c r="AT616" s="227" t="s">
        <v>142</v>
      </c>
      <c r="AU616" s="227" t="s">
        <v>147</v>
      </c>
      <c r="AY616" s="17" t="s">
        <v>138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147</v>
      </c>
      <c r="BK616" s="228">
        <f>ROUND(I616*H616,2)</f>
        <v>0</v>
      </c>
      <c r="BL616" s="17" t="s">
        <v>401</v>
      </c>
      <c r="BM616" s="227" t="s">
        <v>647</v>
      </c>
    </row>
    <row r="617" s="2" customFormat="1" ht="14.4" customHeight="1">
      <c r="A617" s="38"/>
      <c r="B617" s="39"/>
      <c r="C617" s="215" t="s">
        <v>648</v>
      </c>
      <c r="D617" s="215" t="s">
        <v>142</v>
      </c>
      <c r="E617" s="216" t="s">
        <v>649</v>
      </c>
      <c r="F617" s="217" t="s">
        <v>650</v>
      </c>
      <c r="G617" s="218" t="s">
        <v>161</v>
      </c>
      <c r="H617" s="219">
        <v>3</v>
      </c>
      <c r="I617" s="220"/>
      <c r="J617" s="221">
        <f>ROUND(I617*H617,2)</f>
        <v>0</v>
      </c>
      <c r="K617" s="222"/>
      <c r="L617" s="44"/>
      <c r="M617" s="223" t="s">
        <v>1</v>
      </c>
      <c r="N617" s="224" t="s">
        <v>39</v>
      </c>
      <c r="O617" s="91"/>
      <c r="P617" s="225">
        <f>O617*H617</f>
        <v>0</v>
      </c>
      <c r="Q617" s="225">
        <v>2.0000000000000002E-05</v>
      </c>
      <c r="R617" s="225">
        <f>Q617*H617</f>
        <v>6.0000000000000008E-05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401</v>
      </c>
      <c r="AT617" s="227" t="s">
        <v>142</v>
      </c>
      <c r="AU617" s="227" t="s">
        <v>147</v>
      </c>
      <c r="AY617" s="17" t="s">
        <v>138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147</v>
      </c>
      <c r="BK617" s="228">
        <f>ROUND(I617*H617,2)</f>
        <v>0</v>
      </c>
      <c r="BL617" s="17" t="s">
        <v>401</v>
      </c>
      <c r="BM617" s="227" t="s">
        <v>651</v>
      </c>
    </row>
    <row r="618" s="2" customFormat="1" ht="24.15" customHeight="1">
      <c r="A618" s="38"/>
      <c r="B618" s="39"/>
      <c r="C618" s="215" t="s">
        <v>652</v>
      </c>
      <c r="D618" s="215" t="s">
        <v>142</v>
      </c>
      <c r="E618" s="216" t="s">
        <v>653</v>
      </c>
      <c r="F618" s="217" t="s">
        <v>654</v>
      </c>
      <c r="G618" s="218" t="s">
        <v>322</v>
      </c>
      <c r="H618" s="219">
        <v>23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0.00019000000000000001</v>
      </c>
      <c r="R618" s="225">
        <f>Q618*H618</f>
        <v>0.0043700000000000006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401</v>
      </c>
      <c r="AT618" s="227" t="s">
        <v>142</v>
      </c>
      <c r="AU618" s="227" t="s">
        <v>147</v>
      </c>
      <c r="AY618" s="17" t="s">
        <v>138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147</v>
      </c>
      <c r="BK618" s="228">
        <f>ROUND(I618*H618,2)</f>
        <v>0</v>
      </c>
      <c r="BL618" s="17" t="s">
        <v>401</v>
      </c>
      <c r="BM618" s="227" t="s">
        <v>655</v>
      </c>
    </row>
    <row r="619" s="14" customFormat="1">
      <c r="A619" s="14"/>
      <c r="B619" s="240"/>
      <c r="C619" s="241"/>
      <c r="D619" s="231" t="s">
        <v>149</v>
      </c>
      <c r="E619" s="242" t="s">
        <v>1</v>
      </c>
      <c r="F619" s="243" t="s">
        <v>272</v>
      </c>
      <c r="G619" s="241"/>
      <c r="H619" s="244">
        <v>23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149</v>
      </c>
      <c r="AU619" s="250" t="s">
        <v>147</v>
      </c>
      <c r="AV619" s="14" t="s">
        <v>147</v>
      </c>
      <c r="AW619" s="14" t="s">
        <v>30</v>
      </c>
      <c r="AX619" s="14" t="s">
        <v>81</v>
      </c>
      <c r="AY619" s="250" t="s">
        <v>138</v>
      </c>
    </row>
    <row r="620" s="2" customFormat="1" ht="14.4" customHeight="1">
      <c r="A620" s="38"/>
      <c r="B620" s="39"/>
      <c r="C620" s="215" t="s">
        <v>656</v>
      </c>
      <c r="D620" s="215" t="s">
        <v>142</v>
      </c>
      <c r="E620" s="216" t="s">
        <v>657</v>
      </c>
      <c r="F620" s="217" t="s">
        <v>658</v>
      </c>
      <c r="G620" s="218" t="s">
        <v>322</v>
      </c>
      <c r="H620" s="219">
        <v>23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1.0000000000000001E-05</v>
      </c>
      <c r="R620" s="225">
        <f>Q620*H620</f>
        <v>0.00023000000000000001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401</v>
      </c>
      <c r="AT620" s="227" t="s">
        <v>142</v>
      </c>
      <c r="AU620" s="227" t="s">
        <v>147</v>
      </c>
      <c r="AY620" s="17" t="s">
        <v>138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147</v>
      </c>
      <c r="BK620" s="228">
        <f>ROUND(I620*H620,2)</f>
        <v>0</v>
      </c>
      <c r="BL620" s="17" t="s">
        <v>401</v>
      </c>
      <c r="BM620" s="227" t="s">
        <v>659</v>
      </c>
    </row>
    <row r="621" s="2" customFormat="1" ht="24.15" customHeight="1">
      <c r="A621" s="38"/>
      <c r="B621" s="39"/>
      <c r="C621" s="215" t="s">
        <v>660</v>
      </c>
      <c r="D621" s="215" t="s">
        <v>142</v>
      </c>
      <c r="E621" s="216" t="s">
        <v>661</v>
      </c>
      <c r="F621" s="217" t="s">
        <v>662</v>
      </c>
      <c r="G621" s="218" t="s">
        <v>145</v>
      </c>
      <c r="H621" s="219">
        <v>0.037999999999999999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401</v>
      </c>
      <c r="AT621" s="227" t="s">
        <v>142</v>
      </c>
      <c r="AU621" s="227" t="s">
        <v>147</v>
      </c>
      <c r="AY621" s="17" t="s">
        <v>138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147</v>
      </c>
      <c r="BK621" s="228">
        <f>ROUND(I621*H621,2)</f>
        <v>0</v>
      </c>
      <c r="BL621" s="17" t="s">
        <v>401</v>
      </c>
      <c r="BM621" s="227" t="s">
        <v>663</v>
      </c>
    </row>
    <row r="622" s="2" customFormat="1" ht="24.15" customHeight="1">
      <c r="A622" s="38"/>
      <c r="B622" s="39"/>
      <c r="C622" s="215" t="s">
        <v>664</v>
      </c>
      <c r="D622" s="215" t="s">
        <v>142</v>
      </c>
      <c r="E622" s="216" t="s">
        <v>665</v>
      </c>
      <c r="F622" s="217" t="s">
        <v>666</v>
      </c>
      <c r="G622" s="218" t="s">
        <v>145</v>
      </c>
      <c r="H622" s="219">
        <v>0.037999999999999999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401</v>
      </c>
      <c r="AT622" s="227" t="s">
        <v>142</v>
      </c>
      <c r="AU622" s="227" t="s">
        <v>147</v>
      </c>
      <c r="AY622" s="17" t="s">
        <v>138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147</v>
      </c>
      <c r="BK622" s="228">
        <f>ROUND(I622*H622,2)</f>
        <v>0</v>
      </c>
      <c r="BL622" s="17" t="s">
        <v>401</v>
      </c>
      <c r="BM622" s="227" t="s">
        <v>667</v>
      </c>
    </row>
    <row r="623" s="2" customFormat="1" ht="24.15" customHeight="1">
      <c r="A623" s="38"/>
      <c r="B623" s="39"/>
      <c r="C623" s="215" t="s">
        <v>668</v>
      </c>
      <c r="D623" s="215" t="s">
        <v>142</v>
      </c>
      <c r="E623" s="216" t="s">
        <v>669</v>
      </c>
      <c r="F623" s="217" t="s">
        <v>670</v>
      </c>
      <c r="G623" s="218" t="s">
        <v>145</v>
      </c>
      <c r="H623" s="219">
        <v>0.037999999999999999</v>
      </c>
      <c r="I623" s="220"/>
      <c r="J623" s="221">
        <f>ROUND(I623*H623,2)</f>
        <v>0</v>
      </c>
      <c r="K623" s="222"/>
      <c r="L623" s="44"/>
      <c r="M623" s="223" t="s">
        <v>1</v>
      </c>
      <c r="N623" s="224" t="s">
        <v>39</v>
      </c>
      <c r="O623" s="91"/>
      <c r="P623" s="225">
        <f>O623*H623</f>
        <v>0</v>
      </c>
      <c r="Q623" s="225">
        <v>0</v>
      </c>
      <c r="R623" s="225">
        <f>Q623*H623</f>
        <v>0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401</v>
      </c>
      <c r="AT623" s="227" t="s">
        <v>142</v>
      </c>
      <c r="AU623" s="227" t="s">
        <v>147</v>
      </c>
      <c r="AY623" s="17" t="s">
        <v>138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147</v>
      </c>
      <c r="BK623" s="228">
        <f>ROUND(I623*H623,2)</f>
        <v>0</v>
      </c>
      <c r="BL623" s="17" t="s">
        <v>401</v>
      </c>
      <c r="BM623" s="227" t="s">
        <v>671</v>
      </c>
    </row>
    <row r="624" s="12" customFormat="1" ht="22.8" customHeight="1">
      <c r="A624" s="12"/>
      <c r="B624" s="199"/>
      <c r="C624" s="200"/>
      <c r="D624" s="201" t="s">
        <v>72</v>
      </c>
      <c r="E624" s="213" t="s">
        <v>672</v>
      </c>
      <c r="F624" s="213" t="s">
        <v>673</v>
      </c>
      <c r="G624" s="200"/>
      <c r="H624" s="200"/>
      <c r="I624" s="203"/>
      <c r="J624" s="214">
        <f>BK624</f>
        <v>0</v>
      </c>
      <c r="K624" s="200"/>
      <c r="L624" s="205"/>
      <c r="M624" s="206"/>
      <c r="N624" s="207"/>
      <c r="O624" s="207"/>
      <c r="P624" s="208">
        <f>SUM(P625:P632)</f>
        <v>0</v>
      </c>
      <c r="Q624" s="207"/>
      <c r="R624" s="208">
        <f>SUM(R625:R632)</f>
        <v>0.00066</v>
      </c>
      <c r="S624" s="207"/>
      <c r="T624" s="209">
        <f>SUM(T625:T632)</f>
        <v>0.0050800000000000003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0" t="s">
        <v>147</v>
      </c>
      <c r="AT624" s="211" t="s">
        <v>72</v>
      </c>
      <c r="AU624" s="211" t="s">
        <v>81</v>
      </c>
      <c r="AY624" s="210" t="s">
        <v>138</v>
      </c>
      <c r="BK624" s="212">
        <f>SUM(BK625:BK632)</f>
        <v>0</v>
      </c>
    </row>
    <row r="625" s="2" customFormat="1" ht="14.4" customHeight="1">
      <c r="A625" s="38"/>
      <c r="B625" s="39"/>
      <c r="C625" s="215" t="s">
        <v>674</v>
      </c>
      <c r="D625" s="215" t="s">
        <v>142</v>
      </c>
      <c r="E625" s="216" t="s">
        <v>675</v>
      </c>
      <c r="F625" s="217" t="s">
        <v>676</v>
      </c>
      <c r="G625" s="218" t="s">
        <v>322</v>
      </c>
      <c r="H625" s="219">
        <v>2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0.00024000000000000001</v>
      </c>
      <c r="R625" s="225">
        <f>Q625*H625</f>
        <v>0.00048000000000000001</v>
      </c>
      <c r="S625" s="225">
        <v>0.0025400000000000002</v>
      </c>
      <c r="T625" s="226">
        <f>S625*H625</f>
        <v>0.0050800000000000003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401</v>
      </c>
      <c r="AT625" s="227" t="s">
        <v>142</v>
      </c>
      <c r="AU625" s="227" t="s">
        <v>147</v>
      </c>
      <c r="AY625" s="17" t="s">
        <v>138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ROUND(I625*H625,2)</f>
        <v>0</v>
      </c>
      <c r="BL625" s="17" t="s">
        <v>401</v>
      </c>
      <c r="BM625" s="227" t="s">
        <v>677</v>
      </c>
    </row>
    <row r="626" s="14" customFormat="1">
      <c r="A626" s="14"/>
      <c r="B626" s="240"/>
      <c r="C626" s="241"/>
      <c r="D626" s="231" t="s">
        <v>149</v>
      </c>
      <c r="E626" s="242" t="s">
        <v>1</v>
      </c>
      <c r="F626" s="243" t="s">
        <v>147</v>
      </c>
      <c r="G626" s="241"/>
      <c r="H626" s="244">
        <v>2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149</v>
      </c>
      <c r="AU626" s="250" t="s">
        <v>147</v>
      </c>
      <c r="AV626" s="14" t="s">
        <v>147</v>
      </c>
      <c r="AW626" s="14" t="s">
        <v>30</v>
      </c>
      <c r="AX626" s="14" t="s">
        <v>81</v>
      </c>
      <c r="AY626" s="250" t="s">
        <v>138</v>
      </c>
    </row>
    <row r="627" s="2" customFormat="1" ht="24.15" customHeight="1">
      <c r="A627" s="38"/>
      <c r="B627" s="39"/>
      <c r="C627" s="215" t="s">
        <v>678</v>
      </c>
      <c r="D627" s="215" t="s">
        <v>142</v>
      </c>
      <c r="E627" s="216" t="s">
        <v>679</v>
      </c>
      <c r="F627" s="217" t="s">
        <v>680</v>
      </c>
      <c r="G627" s="218" t="s">
        <v>554</v>
      </c>
      <c r="H627" s="219">
        <v>1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6.9999999999999994E-05</v>
      </c>
      <c r="R627" s="225">
        <f>Q627*H627</f>
        <v>6.9999999999999994E-05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401</v>
      </c>
      <c r="AT627" s="227" t="s">
        <v>142</v>
      </c>
      <c r="AU627" s="227" t="s">
        <v>147</v>
      </c>
      <c r="AY627" s="17" t="s">
        <v>138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147</v>
      </c>
      <c r="BK627" s="228">
        <f>ROUND(I627*H627,2)</f>
        <v>0</v>
      </c>
      <c r="BL627" s="17" t="s">
        <v>401</v>
      </c>
      <c r="BM627" s="227" t="s">
        <v>681</v>
      </c>
    </row>
    <row r="628" s="2" customFormat="1" ht="14.4" customHeight="1">
      <c r="A628" s="38"/>
      <c r="B628" s="39"/>
      <c r="C628" s="251" t="s">
        <v>682</v>
      </c>
      <c r="D628" s="251" t="s">
        <v>153</v>
      </c>
      <c r="E628" s="252" t="s">
        <v>683</v>
      </c>
      <c r="F628" s="253" t="s">
        <v>684</v>
      </c>
      <c r="G628" s="254" t="s">
        <v>161</v>
      </c>
      <c r="H628" s="255">
        <v>1</v>
      </c>
      <c r="I628" s="256"/>
      <c r="J628" s="257">
        <f>ROUND(I628*H628,2)</f>
        <v>0</v>
      </c>
      <c r="K628" s="258"/>
      <c r="L628" s="259"/>
      <c r="M628" s="260" t="s">
        <v>1</v>
      </c>
      <c r="N628" s="261" t="s">
        <v>39</v>
      </c>
      <c r="O628" s="91"/>
      <c r="P628" s="225">
        <f>O628*H628</f>
        <v>0</v>
      </c>
      <c r="Q628" s="225">
        <v>0.00011</v>
      </c>
      <c r="R628" s="225">
        <f>Q628*H628</f>
        <v>0.00011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336</v>
      </c>
      <c r="AT628" s="227" t="s">
        <v>153</v>
      </c>
      <c r="AU628" s="227" t="s">
        <v>147</v>
      </c>
      <c r="AY628" s="17" t="s">
        <v>138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147</v>
      </c>
      <c r="BK628" s="228">
        <f>ROUND(I628*H628,2)</f>
        <v>0</v>
      </c>
      <c r="BL628" s="17" t="s">
        <v>401</v>
      </c>
      <c r="BM628" s="227" t="s">
        <v>685</v>
      </c>
    </row>
    <row r="629" s="14" customFormat="1">
      <c r="A629" s="14"/>
      <c r="B629" s="240"/>
      <c r="C629" s="241"/>
      <c r="D629" s="231" t="s">
        <v>149</v>
      </c>
      <c r="E629" s="242" t="s">
        <v>1</v>
      </c>
      <c r="F629" s="243" t="s">
        <v>81</v>
      </c>
      <c r="G629" s="241"/>
      <c r="H629" s="244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149</v>
      </c>
      <c r="AU629" s="250" t="s">
        <v>147</v>
      </c>
      <c r="AV629" s="14" t="s">
        <v>147</v>
      </c>
      <c r="AW629" s="14" t="s">
        <v>30</v>
      </c>
      <c r="AX629" s="14" t="s">
        <v>81</v>
      </c>
      <c r="AY629" s="250" t="s">
        <v>138</v>
      </c>
    </row>
    <row r="630" s="2" customFormat="1" ht="24.15" customHeight="1">
      <c r="A630" s="38"/>
      <c r="B630" s="39"/>
      <c r="C630" s="215" t="s">
        <v>686</v>
      </c>
      <c r="D630" s="215" t="s">
        <v>142</v>
      </c>
      <c r="E630" s="216" t="s">
        <v>687</v>
      </c>
      <c r="F630" s="217" t="s">
        <v>688</v>
      </c>
      <c r="G630" s="218" t="s">
        <v>145</v>
      </c>
      <c r="H630" s="219">
        <v>0.001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401</v>
      </c>
      <c r="AT630" s="227" t="s">
        <v>142</v>
      </c>
      <c r="AU630" s="227" t="s">
        <v>147</v>
      </c>
      <c r="AY630" s="17" t="s">
        <v>138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147</v>
      </c>
      <c r="BK630" s="228">
        <f>ROUND(I630*H630,2)</f>
        <v>0</v>
      </c>
      <c r="BL630" s="17" t="s">
        <v>401</v>
      </c>
      <c r="BM630" s="227" t="s">
        <v>689</v>
      </c>
    </row>
    <row r="631" s="2" customFormat="1" ht="24.15" customHeight="1">
      <c r="A631" s="38"/>
      <c r="B631" s="39"/>
      <c r="C631" s="215" t="s">
        <v>690</v>
      </c>
      <c r="D631" s="215" t="s">
        <v>142</v>
      </c>
      <c r="E631" s="216" t="s">
        <v>691</v>
      </c>
      <c r="F631" s="217" t="s">
        <v>692</v>
      </c>
      <c r="G631" s="218" t="s">
        <v>145</v>
      </c>
      <c r="H631" s="219">
        <v>0.001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</v>
      </c>
      <c r="R631" s="225">
        <f>Q631*H631</f>
        <v>0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401</v>
      </c>
      <c r="AT631" s="227" t="s">
        <v>142</v>
      </c>
      <c r="AU631" s="227" t="s">
        <v>147</v>
      </c>
      <c r="AY631" s="17" t="s">
        <v>138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147</v>
      </c>
      <c r="BK631" s="228">
        <f>ROUND(I631*H631,2)</f>
        <v>0</v>
      </c>
      <c r="BL631" s="17" t="s">
        <v>401</v>
      </c>
      <c r="BM631" s="227" t="s">
        <v>693</v>
      </c>
    </row>
    <row r="632" s="2" customFormat="1" ht="24.15" customHeight="1">
      <c r="A632" s="38"/>
      <c r="B632" s="39"/>
      <c r="C632" s="215" t="s">
        <v>694</v>
      </c>
      <c r="D632" s="215" t="s">
        <v>142</v>
      </c>
      <c r="E632" s="216" t="s">
        <v>695</v>
      </c>
      <c r="F632" s="217" t="s">
        <v>696</v>
      </c>
      <c r="G632" s="218" t="s">
        <v>145</v>
      </c>
      <c r="H632" s="219">
        <v>0.001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401</v>
      </c>
      <c r="AT632" s="227" t="s">
        <v>142</v>
      </c>
      <c r="AU632" s="227" t="s">
        <v>147</v>
      </c>
      <c r="AY632" s="17" t="s">
        <v>138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147</v>
      </c>
      <c r="BK632" s="228">
        <f>ROUND(I632*H632,2)</f>
        <v>0</v>
      </c>
      <c r="BL632" s="17" t="s">
        <v>401</v>
      </c>
      <c r="BM632" s="227" t="s">
        <v>697</v>
      </c>
    </row>
    <row r="633" s="12" customFormat="1" ht="22.8" customHeight="1">
      <c r="A633" s="12"/>
      <c r="B633" s="199"/>
      <c r="C633" s="200"/>
      <c r="D633" s="201" t="s">
        <v>72</v>
      </c>
      <c r="E633" s="213" t="s">
        <v>698</v>
      </c>
      <c r="F633" s="213" t="s">
        <v>699</v>
      </c>
      <c r="G633" s="200"/>
      <c r="H633" s="200"/>
      <c r="I633" s="203"/>
      <c r="J633" s="214">
        <f>BK633</f>
        <v>0</v>
      </c>
      <c r="K633" s="200"/>
      <c r="L633" s="205"/>
      <c r="M633" s="206"/>
      <c r="N633" s="207"/>
      <c r="O633" s="207"/>
      <c r="P633" s="208">
        <f>SUM(P634:P681)</f>
        <v>0</v>
      </c>
      <c r="Q633" s="207"/>
      <c r="R633" s="208">
        <f>SUM(R634:R681)</f>
        <v>0.16628999999999999</v>
      </c>
      <c r="S633" s="207"/>
      <c r="T633" s="209">
        <f>SUM(T634:T681)</f>
        <v>0.2591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10" t="s">
        <v>147</v>
      </c>
      <c r="AT633" s="211" t="s">
        <v>72</v>
      </c>
      <c r="AU633" s="211" t="s">
        <v>81</v>
      </c>
      <c r="AY633" s="210" t="s">
        <v>138</v>
      </c>
      <c r="BK633" s="212">
        <f>SUM(BK634:BK681)</f>
        <v>0</v>
      </c>
    </row>
    <row r="634" s="2" customFormat="1" ht="14.4" customHeight="1">
      <c r="A634" s="38"/>
      <c r="B634" s="39"/>
      <c r="C634" s="215" t="s">
        <v>700</v>
      </c>
      <c r="D634" s="215" t="s">
        <v>142</v>
      </c>
      <c r="E634" s="216" t="s">
        <v>701</v>
      </c>
      <c r="F634" s="217" t="s">
        <v>702</v>
      </c>
      <c r="G634" s="218" t="s">
        <v>554</v>
      </c>
      <c r="H634" s="219">
        <v>1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0.034200000000000001</v>
      </c>
      <c r="T634" s="226">
        <f>S634*H634</f>
        <v>0.034200000000000001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401</v>
      </c>
      <c r="AT634" s="227" t="s">
        <v>142</v>
      </c>
      <c r="AU634" s="227" t="s">
        <v>147</v>
      </c>
      <c r="AY634" s="17" t="s">
        <v>138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147</v>
      </c>
      <c r="BK634" s="228">
        <f>ROUND(I634*H634,2)</f>
        <v>0</v>
      </c>
      <c r="BL634" s="17" t="s">
        <v>401</v>
      </c>
      <c r="BM634" s="227" t="s">
        <v>703</v>
      </c>
    </row>
    <row r="635" s="2" customFormat="1" ht="14.4" customHeight="1">
      <c r="A635" s="38"/>
      <c r="B635" s="39"/>
      <c r="C635" s="215" t="s">
        <v>704</v>
      </c>
      <c r="D635" s="215" t="s">
        <v>142</v>
      </c>
      <c r="E635" s="216" t="s">
        <v>705</v>
      </c>
      <c r="F635" s="217" t="s">
        <v>706</v>
      </c>
      <c r="G635" s="218" t="s">
        <v>161</v>
      </c>
      <c r="H635" s="219">
        <v>1</v>
      </c>
      <c r="I635" s="220"/>
      <c r="J635" s="221">
        <f>ROUND(I635*H635,2)</f>
        <v>0</v>
      </c>
      <c r="K635" s="222"/>
      <c r="L635" s="44"/>
      <c r="M635" s="223" t="s">
        <v>1</v>
      </c>
      <c r="N635" s="224" t="s">
        <v>39</v>
      </c>
      <c r="O635" s="91"/>
      <c r="P635" s="225">
        <f>O635*H635</f>
        <v>0</v>
      </c>
      <c r="Q635" s="225">
        <v>0.00183</v>
      </c>
      <c r="R635" s="225">
        <f>Q635*H635</f>
        <v>0.00183</v>
      </c>
      <c r="S635" s="225">
        <v>0</v>
      </c>
      <c r="T635" s="22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7" t="s">
        <v>401</v>
      </c>
      <c r="AT635" s="227" t="s">
        <v>142</v>
      </c>
      <c r="AU635" s="227" t="s">
        <v>147</v>
      </c>
      <c r="AY635" s="17" t="s">
        <v>138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7" t="s">
        <v>147</v>
      </c>
      <c r="BK635" s="228">
        <f>ROUND(I635*H635,2)</f>
        <v>0</v>
      </c>
      <c r="BL635" s="17" t="s">
        <v>401</v>
      </c>
      <c r="BM635" s="227" t="s">
        <v>707</v>
      </c>
    </row>
    <row r="636" s="2" customFormat="1" ht="24.15" customHeight="1">
      <c r="A636" s="38"/>
      <c r="B636" s="39"/>
      <c r="C636" s="251" t="s">
        <v>708</v>
      </c>
      <c r="D636" s="251" t="s">
        <v>153</v>
      </c>
      <c r="E636" s="252" t="s">
        <v>709</v>
      </c>
      <c r="F636" s="253" t="s">
        <v>710</v>
      </c>
      <c r="G636" s="254" t="s">
        <v>161</v>
      </c>
      <c r="H636" s="255">
        <v>1</v>
      </c>
      <c r="I636" s="256"/>
      <c r="J636" s="257">
        <f>ROUND(I636*H636,2)</f>
        <v>0</v>
      </c>
      <c r="K636" s="258"/>
      <c r="L636" s="259"/>
      <c r="M636" s="260" t="s">
        <v>1</v>
      </c>
      <c r="N636" s="261" t="s">
        <v>39</v>
      </c>
      <c r="O636" s="91"/>
      <c r="P636" s="225">
        <f>O636*H636</f>
        <v>0</v>
      </c>
      <c r="Q636" s="225">
        <v>0.025999999999999999</v>
      </c>
      <c r="R636" s="225">
        <f>Q636*H636</f>
        <v>0.025999999999999999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336</v>
      </c>
      <c r="AT636" s="227" t="s">
        <v>153</v>
      </c>
      <c r="AU636" s="227" t="s">
        <v>147</v>
      </c>
      <c r="AY636" s="17" t="s">
        <v>138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147</v>
      </c>
      <c r="BK636" s="228">
        <f>ROUND(I636*H636,2)</f>
        <v>0</v>
      </c>
      <c r="BL636" s="17" t="s">
        <v>401</v>
      </c>
      <c r="BM636" s="227" t="s">
        <v>711</v>
      </c>
    </row>
    <row r="637" s="2" customFormat="1" ht="14.4" customHeight="1">
      <c r="A637" s="38"/>
      <c r="B637" s="39"/>
      <c r="C637" s="251" t="s">
        <v>712</v>
      </c>
      <c r="D637" s="251" t="s">
        <v>153</v>
      </c>
      <c r="E637" s="252" t="s">
        <v>713</v>
      </c>
      <c r="F637" s="253" t="s">
        <v>714</v>
      </c>
      <c r="G637" s="254" t="s">
        <v>161</v>
      </c>
      <c r="H637" s="255">
        <v>1</v>
      </c>
      <c r="I637" s="256"/>
      <c r="J637" s="257">
        <f>ROUND(I637*H637,2)</f>
        <v>0</v>
      </c>
      <c r="K637" s="258"/>
      <c r="L637" s="259"/>
      <c r="M637" s="260" t="s">
        <v>1</v>
      </c>
      <c r="N637" s="261" t="s">
        <v>39</v>
      </c>
      <c r="O637" s="91"/>
      <c r="P637" s="225">
        <f>O637*H637</f>
        <v>0</v>
      </c>
      <c r="Q637" s="225">
        <v>0.00125</v>
      </c>
      <c r="R637" s="225">
        <f>Q637*H637</f>
        <v>0.00125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336</v>
      </c>
      <c r="AT637" s="227" t="s">
        <v>153</v>
      </c>
      <c r="AU637" s="227" t="s">
        <v>147</v>
      </c>
      <c r="AY637" s="17" t="s">
        <v>138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147</v>
      </c>
      <c r="BK637" s="228">
        <f>ROUND(I637*H637,2)</f>
        <v>0</v>
      </c>
      <c r="BL637" s="17" t="s">
        <v>401</v>
      </c>
      <c r="BM637" s="227" t="s">
        <v>715</v>
      </c>
    </row>
    <row r="638" s="2" customFormat="1" ht="14.4" customHeight="1">
      <c r="A638" s="38"/>
      <c r="B638" s="39"/>
      <c r="C638" s="215" t="s">
        <v>716</v>
      </c>
      <c r="D638" s="215" t="s">
        <v>142</v>
      </c>
      <c r="E638" s="216" t="s">
        <v>717</v>
      </c>
      <c r="F638" s="217" t="s">
        <v>718</v>
      </c>
      <c r="G638" s="218" t="s">
        <v>554</v>
      </c>
      <c r="H638" s="219">
        <v>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0.019460000000000002</v>
      </c>
      <c r="T638" s="226">
        <f>S638*H638</f>
        <v>0.019460000000000002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401</v>
      </c>
      <c r="AT638" s="227" t="s">
        <v>142</v>
      </c>
      <c r="AU638" s="227" t="s">
        <v>147</v>
      </c>
      <c r="AY638" s="17" t="s">
        <v>138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147</v>
      </c>
      <c r="BK638" s="228">
        <f>ROUND(I638*H638,2)</f>
        <v>0</v>
      </c>
      <c r="BL638" s="17" t="s">
        <v>401</v>
      </c>
      <c r="BM638" s="227" t="s">
        <v>719</v>
      </c>
    </row>
    <row r="639" s="2" customFormat="1" ht="24.15" customHeight="1">
      <c r="A639" s="38"/>
      <c r="B639" s="39"/>
      <c r="C639" s="215" t="s">
        <v>720</v>
      </c>
      <c r="D639" s="215" t="s">
        <v>142</v>
      </c>
      <c r="E639" s="216" t="s">
        <v>721</v>
      </c>
      <c r="F639" s="217" t="s">
        <v>722</v>
      </c>
      <c r="G639" s="218" t="s">
        <v>554</v>
      </c>
      <c r="H639" s="219">
        <v>1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0.016469999999999999</v>
      </c>
      <c r="R639" s="225">
        <f>Q639*H639</f>
        <v>0.016469999999999999</v>
      </c>
      <c r="S639" s="225">
        <v>0</v>
      </c>
      <c r="T639" s="22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401</v>
      </c>
      <c r="AT639" s="227" t="s">
        <v>142</v>
      </c>
      <c r="AU639" s="227" t="s">
        <v>147</v>
      </c>
      <c r="AY639" s="17" t="s">
        <v>138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147</v>
      </c>
      <c r="BK639" s="228">
        <f>ROUND(I639*H639,2)</f>
        <v>0</v>
      </c>
      <c r="BL639" s="17" t="s">
        <v>401</v>
      </c>
      <c r="BM639" s="227" t="s">
        <v>723</v>
      </c>
    </row>
    <row r="640" s="2" customFormat="1" ht="14.4" customHeight="1">
      <c r="A640" s="38"/>
      <c r="B640" s="39"/>
      <c r="C640" s="215" t="s">
        <v>724</v>
      </c>
      <c r="D640" s="215" t="s">
        <v>142</v>
      </c>
      <c r="E640" s="216" t="s">
        <v>725</v>
      </c>
      <c r="F640" s="217" t="s">
        <v>726</v>
      </c>
      <c r="G640" s="218" t="s">
        <v>554</v>
      </c>
      <c r="H640" s="219">
        <v>1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</v>
      </c>
      <c r="R640" s="225">
        <f>Q640*H640</f>
        <v>0</v>
      </c>
      <c r="S640" s="225">
        <v>0.032899999999999999</v>
      </c>
      <c r="T640" s="226">
        <f>S640*H640</f>
        <v>0.032899999999999999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401</v>
      </c>
      <c r="AT640" s="227" t="s">
        <v>142</v>
      </c>
      <c r="AU640" s="227" t="s">
        <v>147</v>
      </c>
      <c r="AY640" s="17" t="s">
        <v>138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147</v>
      </c>
      <c r="BK640" s="228">
        <f>ROUND(I640*H640,2)</f>
        <v>0</v>
      </c>
      <c r="BL640" s="17" t="s">
        <v>401</v>
      </c>
      <c r="BM640" s="227" t="s">
        <v>727</v>
      </c>
    </row>
    <row r="641" s="2" customFormat="1" ht="14.4" customHeight="1">
      <c r="A641" s="38"/>
      <c r="B641" s="39"/>
      <c r="C641" s="215" t="s">
        <v>728</v>
      </c>
      <c r="D641" s="215" t="s">
        <v>142</v>
      </c>
      <c r="E641" s="216" t="s">
        <v>729</v>
      </c>
      <c r="F641" s="217" t="s">
        <v>730</v>
      </c>
      <c r="G641" s="218" t="s">
        <v>554</v>
      </c>
      <c r="H641" s="219">
        <v>1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0.01234</v>
      </c>
      <c r="R641" s="225">
        <f>Q641*H641</f>
        <v>0.01234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401</v>
      </c>
      <c r="AT641" s="227" t="s">
        <v>142</v>
      </c>
      <c r="AU641" s="227" t="s">
        <v>147</v>
      </c>
      <c r="AY641" s="17" t="s">
        <v>138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147</v>
      </c>
      <c r="BK641" s="228">
        <f>ROUND(I641*H641,2)</f>
        <v>0</v>
      </c>
      <c r="BL641" s="17" t="s">
        <v>401</v>
      </c>
      <c r="BM641" s="227" t="s">
        <v>731</v>
      </c>
    </row>
    <row r="642" s="2" customFormat="1" ht="14.4" customHeight="1">
      <c r="A642" s="38"/>
      <c r="B642" s="39"/>
      <c r="C642" s="215" t="s">
        <v>732</v>
      </c>
      <c r="D642" s="215" t="s">
        <v>142</v>
      </c>
      <c r="E642" s="216" t="s">
        <v>733</v>
      </c>
      <c r="F642" s="217" t="s">
        <v>734</v>
      </c>
      <c r="G642" s="218" t="s">
        <v>554</v>
      </c>
      <c r="H642" s="219">
        <v>1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0.00017000000000000001</v>
      </c>
      <c r="R642" s="225">
        <f>Q642*H642</f>
        <v>0.00017000000000000001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401</v>
      </c>
      <c r="AT642" s="227" t="s">
        <v>142</v>
      </c>
      <c r="AU642" s="227" t="s">
        <v>147</v>
      </c>
      <c r="AY642" s="17" t="s">
        <v>138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147</v>
      </c>
      <c r="BK642" s="228">
        <f>ROUND(I642*H642,2)</f>
        <v>0</v>
      </c>
      <c r="BL642" s="17" t="s">
        <v>401</v>
      </c>
      <c r="BM642" s="227" t="s">
        <v>735</v>
      </c>
    </row>
    <row r="643" s="2" customFormat="1" ht="14.4" customHeight="1">
      <c r="A643" s="38"/>
      <c r="B643" s="39"/>
      <c r="C643" s="251" t="s">
        <v>736</v>
      </c>
      <c r="D643" s="251" t="s">
        <v>153</v>
      </c>
      <c r="E643" s="252" t="s">
        <v>737</v>
      </c>
      <c r="F643" s="253" t="s">
        <v>738</v>
      </c>
      <c r="G643" s="254" t="s">
        <v>161</v>
      </c>
      <c r="H643" s="255">
        <v>1</v>
      </c>
      <c r="I643" s="256"/>
      <c r="J643" s="257">
        <f>ROUND(I643*H643,2)</f>
        <v>0</v>
      </c>
      <c r="K643" s="258"/>
      <c r="L643" s="259"/>
      <c r="M643" s="260" t="s">
        <v>1</v>
      </c>
      <c r="N643" s="261" t="s">
        <v>39</v>
      </c>
      <c r="O643" s="91"/>
      <c r="P643" s="225">
        <f>O643*H643</f>
        <v>0</v>
      </c>
      <c r="Q643" s="225">
        <v>0.029000000000000001</v>
      </c>
      <c r="R643" s="225">
        <f>Q643*H643</f>
        <v>0.029000000000000001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336</v>
      </c>
      <c r="AT643" s="227" t="s">
        <v>153</v>
      </c>
      <c r="AU643" s="227" t="s">
        <v>147</v>
      </c>
      <c r="AY643" s="17" t="s">
        <v>138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147</v>
      </c>
      <c r="BK643" s="228">
        <f>ROUND(I643*H643,2)</f>
        <v>0</v>
      </c>
      <c r="BL643" s="17" t="s">
        <v>401</v>
      </c>
      <c r="BM643" s="227" t="s">
        <v>739</v>
      </c>
    </row>
    <row r="644" s="2" customFormat="1" ht="24.15" customHeight="1">
      <c r="A644" s="38"/>
      <c r="B644" s="39"/>
      <c r="C644" s="215" t="s">
        <v>740</v>
      </c>
      <c r="D644" s="215" t="s">
        <v>142</v>
      </c>
      <c r="E644" s="216" t="s">
        <v>741</v>
      </c>
      <c r="F644" s="217" t="s">
        <v>742</v>
      </c>
      <c r="G644" s="218" t="s">
        <v>554</v>
      </c>
      <c r="H644" s="219">
        <v>1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0.0091999999999999998</v>
      </c>
      <c r="T644" s="226">
        <f>S644*H644</f>
        <v>0.0091999999999999998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401</v>
      </c>
      <c r="AT644" s="227" t="s">
        <v>142</v>
      </c>
      <c r="AU644" s="227" t="s">
        <v>147</v>
      </c>
      <c r="AY644" s="17" t="s">
        <v>138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147</v>
      </c>
      <c r="BK644" s="228">
        <f>ROUND(I644*H644,2)</f>
        <v>0</v>
      </c>
      <c r="BL644" s="17" t="s">
        <v>401</v>
      </c>
      <c r="BM644" s="227" t="s">
        <v>743</v>
      </c>
    </row>
    <row r="645" s="13" customFormat="1">
      <c r="A645" s="13"/>
      <c r="B645" s="229"/>
      <c r="C645" s="230"/>
      <c r="D645" s="231" t="s">
        <v>149</v>
      </c>
      <c r="E645" s="232" t="s">
        <v>1</v>
      </c>
      <c r="F645" s="233" t="s">
        <v>744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149</v>
      </c>
      <c r="AU645" s="239" t="s">
        <v>147</v>
      </c>
      <c r="AV645" s="13" t="s">
        <v>81</v>
      </c>
      <c r="AW645" s="13" t="s">
        <v>30</v>
      </c>
      <c r="AX645" s="13" t="s">
        <v>73</v>
      </c>
      <c r="AY645" s="239" t="s">
        <v>138</v>
      </c>
    </row>
    <row r="646" s="14" customFormat="1">
      <c r="A646" s="14"/>
      <c r="B646" s="240"/>
      <c r="C646" s="241"/>
      <c r="D646" s="231" t="s">
        <v>149</v>
      </c>
      <c r="E646" s="242" t="s">
        <v>1</v>
      </c>
      <c r="F646" s="243" t="s">
        <v>81</v>
      </c>
      <c r="G646" s="241"/>
      <c r="H646" s="244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149</v>
      </c>
      <c r="AU646" s="250" t="s">
        <v>147</v>
      </c>
      <c r="AV646" s="14" t="s">
        <v>147</v>
      </c>
      <c r="AW646" s="14" t="s">
        <v>30</v>
      </c>
      <c r="AX646" s="14" t="s">
        <v>81</v>
      </c>
      <c r="AY646" s="250" t="s">
        <v>138</v>
      </c>
    </row>
    <row r="647" s="2" customFormat="1" ht="14.4" customHeight="1">
      <c r="A647" s="38"/>
      <c r="B647" s="39"/>
      <c r="C647" s="215" t="s">
        <v>745</v>
      </c>
      <c r="D647" s="215" t="s">
        <v>142</v>
      </c>
      <c r="E647" s="216" t="s">
        <v>746</v>
      </c>
      <c r="F647" s="217" t="s">
        <v>747</v>
      </c>
      <c r="G647" s="218" t="s">
        <v>554</v>
      </c>
      <c r="H647" s="219">
        <v>1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0.155</v>
      </c>
      <c r="T647" s="226">
        <f>S647*H647</f>
        <v>0.155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401</v>
      </c>
      <c r="AT647" s="227" t="s">
        <v>142</v>
      </c>
      <c r="AU647" s="227" t="s">
        <v>147</v>
      </c>
      <c r="AY647" s="17" t="s">
        <v>138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147</v>
      </c>
      <c r="BK647" s="228">
        <f>ROUND(I647*H647,2)</f>
        <v>0</v>
      </c>
      <c r="BL647" s="17" t="s">
        <v>401</v>
      </c>
      <c r="BM647" s="227" t="s">
        <v>748</v>
      </c>
    </row>
    <row r="648" s="2" customFormat="1" ht="24.15" customHeight="1">
      <c r="A648" s="38"/>
      <c r="B648" s="39"/>
      <c r="C648" s="215" t="s">
        <v>749</v>
      </c>
      <c r="D648" s="215" t="s">
        <v>142</v>
      </c>
      <c r="E648" s="216" t="s">
        <v>750</v>
      </c>
      <c r="F648" s="217" t="s">
        <v>751</v>
      </c>
      <c r="G648" s="218" t="s">
        <v>554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0.00066</v>
      </c>
      <c r="R648" s="225">
        <f>Q648*H648</f>
        <v>0.00066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401</v>
      </c>
      <c r="AT648" s="227" t="s">
        <v>142</v>
      </c>
      <c r="AU648" s="227" t="s">
        <v>147</v>
      </c>
      <c r="AY648" s="17" t="s">
        <v>138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147</v>
      </c>
      <c r="BK648" s="228">
        <f>ROUND(I648*H648,2)</f>
        <v>0</v>
      </c>
      <c r="BL648" s="17" t="s">
        <v>401</v>
      </c>
      <c r="BM648" s="227" t="s">
        <v>752</v>
      </c>
    </row>
    <row r="649" s="2" customFormat="1" ht="14.4" customHeight="1">
      <c r="A649" s="38"/>
      <c r="B649" s="39"/>
      <c r="C649" s="251" t="s">
        <v>753</v>
      </c>
      <c r="D649" s="251" t="s">
        <v>153</v>
      </c>
      <c r="E649" s="252" t="s">
        <v>754</v>
      </c>
      <c r="F649" s="253" t="s">
        <v>755</v>
      </c>
      <c r="G649" s="254" t="s">
        <v>161</v>
      </c>
      <c r="H649" s="255">
        <v>1</v>
      </c>
      <c r="I649" s="256"/>
      <c r="J649" s="257">
        <f>ROUND(I649*H649,2)</f>
        <v>0</v>
      </c>
      <c r="K649" s="258"/>
      <c r="L649" s="259"/>
      <c r="M649" s="260" t="s">
        <v>1</v>
      </c>
      <c r="N649" s="261" t="s">
        <v>39</v>
      </c>
      <c r="O649" s="91"/>
      <c r="P649" s="225">
        <f>O649*H649</f>
        <v>0</v>
      </c>
      <c r="Q649" s="225">
        <v>0.01</v>
      </c>
      <c r="R649" s="225">
        <f>Q649*H649</f>
        <v>0.01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336</v>
      </c>
      <c r="AT649" s="227" t="s">
        <v>153</v>
      </c>
      <c r="AU649" s="227" t="s">
        <v>147</v>
      </c>
      <c r="AY649" s="17" t="s">
        <v>138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147</v>
      </c>
      <c r="BK649" s="228">
        <f>ROUND(I649*H649,2)</f>
        <v>0</v>
      </c>
      <c r="BL649" s="17" t="s">
        <v>401</v>
      </c>
      <c r="BM649" s="227" t="s">
        <v>756</v>
      </c>
    </row>
    <row r="650" s="2" customFormat="1" ht="24.15" customHeight="1">
      <c r="A650" s="38"/>
      <c r="B650" s="39"/>
      <c r="C650" s="215" t="s">
        <v>757</v>
      </c>
      <c r="D650" s="215" t="s">
        <v>142</v>
      </c>
      <c r="E650" s="216" t="s">
        <v>758</v>
      </c>
      <c r="F650" s="217" t="s">
        <v>759</v>
      </c>
      <c r="G650" s="218" t="s">
        <v>554</v>
      </c>
      <c r="H650" s="219">
        <v>1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0.0058500000000000002</v>
      </c>
      <c r="R650" s="225">
        <f>Q650*H650</f>
        <v>0.0058500000000000002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401</v>
      </c>
      <c r="AT650" s="227" t="s">
        <v>142</v>
      </c>
      <c r="AU650" s="227" t="s">
        <v>147</v>
      </c>
      <c r="AY650" s="17" t="s">
        <v>138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147</v>
      </c>
      <c r="BK650" s="228">
        <f>ROUND(I650*H650,2)</f>
        <v>0</v>
      </c>
      <c r="BL650" s="17" t="s">
        <v>401</v>
      </c>
      <c r="BM650" s="227" t="s">
        <v>760</v>
      </c>
    </row>
    <row r="651" s="2" customFormat="1" ht="14.4" customHeight="1">
      <c r="A651" s="38"/>
      <c r="B651" s="39"/>
      <c r="C651" s="251" t="s">
        <v>761</v>
      </c>
      <c r="D651" s="251" t="s">
        <v>153</v>
      </c>
      <c r="E651" s="252" t="s">
        <v>762</v>
      </c>
      <c r="F651" s="253" t="s">
        <v>763</v>
      </c>
      <c r="G651" s="254" t="s">
        <v>161</v>
      </c>
      <c r="H651" s="255">
        <v>1</v>
      </c>
      <c r="I651" s="256"/>
      <c r="J651" s="257">
        <f>ROUND(I651*H651,2)</f>
        <v>0</v>
      </c>
      <c r="K651" s="258"/>
      <c r="L651" s="259"/>
      <c r="M651" s="260" t="s">
        <v>1</v>
      </c>
      <c r="N651" s="261" t="s">
        <v>39</v>
      </c>
      <c r="O651" s="91"/>
      <c r="P651" s="225">
        <f>O651*H651</f>
        <v>0</v>
      </c>
      <c r="Q651" s="225">
        <v>0.055</v>
      </c>
      <c r="R651" s="225">
        <f>Q651*H651</f>
        <v>0.055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336</v>
      </c>
      <c r="AT651" s="227" t="s">
        <v>153</v>
      </c>
      <c r="AU651" s="227" t="s">
        <v>147</v>
      </c>
      <c r="AY651" s="17" t="s">
        <v>138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147</v>
      </c>
      <c r="BK651" s="228">
        <f>ROUND(I651*H651,2)</f>
        <v>0</v>
      </c>
      <c r="BL651" s="17" t="s">
        <v>401</v>
      </c>
      <c r="BM651" s="227" t="s">
        <v>764</v>
      </c>
    </row>
    <row r="652" s="14" customFormat="1">
      <c r="A652" s="14"/>
      <c r="B652" s="240"/>
      <c r="C652" s="241"/>
      <c r="D652" s="231" t="s">
        <v>149</v>
      </c>
      <c r="E652" s="242" t="s">
        <v>1</v>
      </c>
      <c r="F652" s="243" t="s">
        <v>81</v>
      </c>
      <c r="G652" s="241"/>
      <c r="H652" s="244">
        <v>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0" t="s">
        <v>149</v>
      </c>
      <c r="AU652" s="250" t="s">
        <v>147</v>
      </c>
      <c r="AV652" s="14" t="s">
        <v>147</v>
      </c>
      <c r="AW652" s="14" t="s">
        <v>30</v>
      </c>
      <c r="AX652" s="14" t="s">
        <v>81</v>
      </c>
      <c r="AY652" s="250" t="s">
        <v>138</v>
      </c>
    </row>
    <row r="653" s="2" customFormat="1" ht="14.4" customHeight="1">
      <c r="A653" s="38"/>
      <c r="B653" s="39"/>
      <c r="C653" s="215" t="s">
        <v>765</v>
      </c>
      <c r="D653" s="215" t="s">
        <v>142</v>
      </c>
      <c r="E653" s="216" t="s">
        <v>766</v>
      </c>
      <c r="F653" s="217" t="s">
        <v>767</v>
      </c>
      <c r="G653" s="218" t="s">
        <v>161</v>
      </c>
      <c r="H653" s="219">
        <v>2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0.00109</v>
      </c>
      <c r="R653" s="225">
        <f>Q653*H653</f>
        <v>0.0021800000000000001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401</v>
      </c>
      <c r="AT653" s="227" t="s">
        <v>142</v>
      </c>
      <c r="AU653" s="227" t="s">
        <v>147</v>
      </c>
      <c r="AY653" s="17" t="s">
        <v>138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147</v>
      </c>
      <c r="BK653" s="228">
        <f>ROUND(I653*H653,2)</f>
        <v>0</v>
      </c>
      <c r="BL653" s="17" t="s">
        <v>401</v>
      </c>
      <c r="BM653" s="227" t="s">
        <v>768</v>
      </c>
    </row>
    <row r="654" s="13" customFormat="1">
      <c r="A654" s="13"/>
      <c r="B654" s="229"/>
      <c r="C654" s="230"/>
      <c r="D654" s="231" t="s">
        <v>149</v>
      </c>
      <c r="E654" s="232" t="s">
        <v>1</v>
      </c>
      <c r="F654" s="233" t="s">
        <v>769</v>
      </c>
      <c r="G654" s="230"/>
      <c r="H654" s="232" t="s">
        <v>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149</v>
      </c>
      <c r="AU654" s="239" t="s">
        <v>147</v>
      </c>
      <c r="AV654" s="13" t="s">
        <v>81</v>
      </c>
      <c r="AW654" s="13" t="s">
        <v>30</v>
      </c>
      <c r="AX654" s="13" t="s">
        <v>73</v>
      </c>
      <c r="AY654" s="239" t="s">
        <v>138</v>
      </c>
    </row>
    <row r="655" s="14" customFormat="1">
      <c r="A655" s="14"/>
      <c r="B655" s="240"/>
      <c r="C655" s="241"/>
      <c r="D655" s="231" t="s">
        <v>149</v>
      </c>
      <c r="E655" s="242" t="s">
        <v>1</v>
      </c>
      <c r="F655" s="243" t="s">
        <v>521</v>
      </c>
      <c r="G655" s="241"/>
      <c r="H655" s="244">
        <v>2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149</v>
      </c>
      <c r="AU655" s="250" t="s">
        <v>147</v>
      </c>
      <c r="AV655" s="14" t="s">
        <v>147</v>
      </c>
      <c r="AW655" s="14" t="s">
        <v>30</v>
      </c>
      <c r="AX655" s="14" t="s">
        <v>81</v>
      </c>
      <c r="AY655" s="250" t="s">
        <v>138</v>
      </c>
    </row>
    <row r="656" s="2" customFormat="1" ht="14.4" customHeight="1">
      <c r="A656" s="38"/>
      <c r="B656" s="39"/>
      <c r="C656" s="215" t="s">
        <v>770</v>
      </c>
      <c r="D656" s="215" t="s">
        <v>142</v>
      </c>
      <c r="E656" s="216" t="s">
        <v>771</v>
      </c>
      <c r="F656" s="217" t="s">
        <v>772</v>
      </c>
      <c r="G656" s="218" t="s">
        <v>554</v>
      </c>
      <c r="H656" s="219">
        <v>3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0.00156</v>
      </c>
      <c r="T656" s="226">
        <f>S656*H656</f>
        <v>0.0046800000000000001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401</v>
      </c>
      <c r="AT656" s="227" t="s">
        <v>142</v>
      </c>
      <c r="AU656" s="227" t="s">
        <v>147</v>
      </c>
      <c r="AY656" s="17" t="s">
        <v>138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147</v>
      </c>
      <c r="BK656" s="228">
        <f>ROUND(I656*H656,2)</f>
        <v>0</v>
      </c>
      <c r="BL656" s="17" t="s">
        <v>401</v>
      </c>
      <c r="BM656" s="227" t="s">
        <v>773</v>
      </c>
    </row>
    <row r="657" s="13" customFormat="1">
      <c r="A657" s="13"/>
      <c r="B657" s="229"/>
      <c r="C657" s="230"/>
      <c r="D657" s="231" t="s">
        <v>149</v>
      </c>
      <c r="E657" s="232" t="s">
        <v>1</v>
      </c>
      <c r="F657" s="233" t="s">
        <v>744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149</v>
      </c>
      <c r="AU657" s="239" t="s">
        <v>147</v>
      </c>
      <c r="AV657" s="13" t="s">
        <v>81</v>
      </c>
      <c r="AW657" s="13" t="s">
        <v>30</v>
      </c>
      <c r="AX657" s="13" t="s">
        <v>73</v>
      </c>
      <c r="AY657" s="239" t="s">
        <v>138</v>
      </c>
    </row>
    <row r="658" s="14" customFormat="1">
      <c r="A658" s="14"/>
      <c r="B658" s="240"/>
      <c r="C658" s="241"/>
      <c r="D658" s="231" t="s">
        <v>149</v>
      </c>
      <c r="E658" s="242" t="s">
        <v>1</v>
      </c>
      <c r="F658" s="243" t="s">
        <v>81</v>
      </c>
      <c r="G658" s="241"/>
      <c r="H658" s="244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149</v>
      </c>
      <c r="AU658" s="250" t="s">
        <v>147</v>
      </c>
      <c r="AV658" s="14" t="s">
        <v>147</v>
      </c>
      <c r="AW658" s="14" t="s">
        <v>30</v>
      </c>
      <c r="AX658" s="14" t="s">
        <v>73</v>
      </c>
      <c r="AY658" s="250" t="s">
        <v>138</v>
      </c>
    </row>
    <row r="659" s="13" customFormat="1">
      <c r="A659" s="13"/>
      <c r="B659" s="229"/>
      <c r="C659" s="230"/>
      <c r="D659" s="231" t="s">
        <v>149</v>
      </c>
      <c r="E659" s="232" t="s">
        <v>1</v>
      </c>
      <c r="F659" s="233" t="s">
        <v>774</v>
      </c>
      <c r="G659" s="230"/>
      <c r="H659" s="232" t="s">
        <v>1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9" t="s">
        <v>149</v>
      </c>
      <c r="AU659" s="239" t="s">
        <v>147</v>
      </c>
      <c r="AV659" s="13" t="s">
        <v>81</v>
      </c>
      <c r="AW659" s="13" t="s">
        <v>30</v>
      </c>
      <c r="AX659" s="13" t="s">
        <v>73</v>
      </c>
      <c r="AY659" s="239" t="s">
        <v>138</v>
      </c>
    </row>
    <row r="660" s="14" customFormat="1">
      <c r="A660" s="14"/>
      <c r="B660" s="240"/>
      <c r="C660" s="241"/>
      <c r="D660" s="231" t="s">
        <v>149</v>
      </c>
      <c r="E660" s="242" t="s">
        <v>1</v>
      </c>
      <c r="F660" s="243" t="s">
        <v>521</v>
      </c>
      <c r="G660" s="241"/>
      <c r="H660" s="244">
        <v>2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149</v>
      </c>
      <c r="AU660" s="250" t="s">
        <v>147</v>
      </c>
      <c r="AV660" s="14" t="s">
        <v>147</v>
      </c>
      <c r="AW660" s="14" t="s">
        <v>30</v>
      </c>
      <c r="AX660" s="14" t="s">
        <v>73</v>
      </c>
      <c r="AY660" s="250" t="s">
        <v>138</v>
      </c>
    </row>
    <row r="661" s="15" customFormat="1">
      <c r="A661" s="15"/>
      <c r="B661" s="262"/>
      <c r="C661" s="263"/>
      <c r="D661" s="231" t="s">
        <v>149</v>
      </c>
      <c r="E661" s="264" t="s">
        <v>1</v>
      </c>
      <c r="F661" s="265" t="s">
        <v>165</v>
      </c>
      <c r="G661" s="263"/>
      <c r="H661" s="266">
        <v>3</v>
      </c>
      <c r="I661" s="267"/>
      <c r="J661" s="263"/>
      <c r="K661" s="263"/>
      <c r="L661" s="268"/>
      <c r="M661" s="269"/>
      <c r="N661" s="270"/>
      <c r="O661" s="270"/>
      <c r="P661" s="270"/>
      <c r="Q661" s="270"/>
      <c r="R661" s="270"/>
      <c r="S661" s="270"/>
      <c r="T661" s="27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2" t="s">
        <v>149</v>
      </c>
      <c r="AU661" s="272" t="s">
        <v>147</v>
      </c>
      <c r="AV661" s="15" t="s">
        <v>146</v>
      </c>
      <c r="AW661" s="15" t="s">
        <v>30</v>
      </c>
      <c r="AX661" s="15" t="s">
        <v>81</v>
      </c>
      <c r="AY661" s="272" t="s">
        <v>138</v>
      </c>
    </row>
    <row r="662" s="2" customFormat="1" ht="14.4" customHeight="1">
      <c r="A662" s="38"/>
      <c r="B662" s="39"/>
      <c r="C662" s="215" t="s">
        <v>775</v>
      </c>
      <c r="D662" s="215" t="s">
        <v>142</v>
      </c>
      <c r="E662" s="216" t="s">
        <v>776</v>
      </c>
      <c r="F662" s="217" t="s">
        <v>777</v>
      </c>
      <c r="G662" s="218" t="s">
        <v>554</v>
      </c>
      <c r="H662" s="219">
        <v>1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0.0018400000000000001</v>
      </c>
      <c r="R662" s="225">
        <f>Q662*H662</f>
        <v>0.0018400000000000001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401</v>
      </c>
      <c r="AT662" s="227" t="s">
        <v>142</v>
      </c>
      <c r="AU662" s="227" t="s">
        <v>147</v>
      </c>
      <c r="AY662" s="17" t="s">
        <v>138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147</v>
      </c>
      <c r="BK662" s="228">
        <f>ROUND(I662*H662,2)</f>
        <v>0</v>
      </c>
      <c r="BL662" s="17" t="s">
        <v>401</v>
      </c>
      <c r="BM662" s="227" t="s">
        <v>778</v>
      </c>
    </row>
    <row r="663" s="2" customFormat="1" ht="24.15" customHeight="1">
      <c r="A663" s="38"/>
      <c r="B663" s="39"/>
      <c r="C663" s="215" t="s">
        <v>779</v>
      </c>
      <c r="D663" s="215" t="s">
        <v>142</v>
      </c>
      <c r="E663" s="216" t="s">
        <v>780</v>
      </c>
      <c r="F663" s="217" t="s">
        <v>781</v>
      </c>
      <c r="G663" s="218" t="s">
        <v>161</v>
      </c>
      <c r="H663" s="219">
        <v>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0.00012</v>
      </c>
      <c r="R663" s="225">
        <f>Q663*H663</f>
        <v>0.00012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401</v>
      </c>
      <c r="AT663" s="227" t="s">
        <v>142</v>
      </c>
      <c r="AU663" s="227" t="s">
        <v>147</v>
      </c>
      <c r="AY663" s="17" t="s">
        <v>138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ROUND(I663*H663,2)</f>
        <v>0</v>
      </c>
      <c r="BL663" s="17" t="s">
        <v>401</v>
      </c>
      <c r="BM663" s="227" t="s">
        <v>782</v>
      </c>
    </row>
    <row r="664" s="2" customFormat="1" ht="14.4" customHeight="1">
      <c r="A664" s="38"/>
      <c r="B664" s="39"/>
      <c r="C664" s="251" t="s">
        <v>783</v>
      </c>
      <c r="D664" s="251" t="s">
        <v>153</v>
      </c>
      <c r="E664" s="252" t="s">
        <v>784</v>
      </c>
      <c r="F664" s="253" t="s">
        <v>785</v>
      </c>
      <c r="G664" s="254" t="s">
        <v>161</v>
      </c>
      <c r="H664" s="255">
        <v>1</v>
      </c>
      <c r="I664" s="256"/>
      <c r="J664" s="257">
        <f>ROUND(I664*H664,2)</f>
        <v>0</v>
      </c>
      <c r="K664" s="258"/>
      <c r="L664" s="259"/>
      <c r="M664" s="260" t="s">
        <v>1</v>
      </c>
      <c r="N664" s="261" t="s">
        <v>39</v>
      </c>
      <c r="O664" s="91"/>
      <c r="P664" s="225">
        <f>O664*H664</f>
        <v>0</v>
      </c>
      <c r="Q664" s="225">
        <v>0.0018</v>
      </c>
      <c r="R664" s="225">
        <f>Q664*H664</f>
        <v>0.0018</v>
      </c>
      <c r="S664" s="225">
        <v>0</v>
      </c>
      <c r="T664" s="226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336</v>
      </c>
      <c r="AT664" s="227" t="s">
        <v>153</v>
      </c>
      <c r="AU664" s="227" t="s">
        <v>147</v>
      </c>
      <c r="AY664" s="17" t="s">
        <v>138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147</v>
      </c>
      <c r="BK664" s="228">
        <f>ROUND(I664*H664,2)</f>
        <v>0</v>
      </c>
      <c r="BL664" s="17" t="s">
        <v>401</v>
      </c>
      <c r="BM664" s="227" t="s">
        <v>786</v>
      </c>
    </row>
    <row r="665" s="2" customFormat="1" ht="14.4" customHeight="1">
      <c r="A665" s="38"/>
      <c r="B665" s="39"/>
      <c r="C665" s="251" t="s">
        <v>787</v>
      </c>
      <c r="D665" s="251" t="s">
        <v>153</v>
      </c>
      <c r="E665" s="252" t="s">
        <v>788</v>
      </c>
      <c r="F665" s="253" t="s">
        <v>789</v>
      </c>
      <c r="G665" s="254" t="s">
        <v>790</v>
      </c>
      <c r="H665" s="255">
        <v>1</v>
      </c>
      <c r="I665" s="256"/>
      <c r="J665" s="257">
        <f>ROUND(I665*H665,2)</f>
        <v>0</v>
      </c>
      <c r="K665" s="258"/>
      <c r="L665" s="259"/>
      <c r="M665" s="260" t="s">
        <v>1</v>
      </c>
      <c r="N665" s="261" t="s">
        <v>39</v>
      </c>
      <c r="O665" s="91"/>
      <c r="P665" s="225">
        <f>O665*H665</f>
        <v>0</v>
      </c>
      <c r="Q665" s="225">
        <v>0.00097999999999999997</v>
      </c>
      <c r="R665" s="225">
        <f>Q665*H665</f>
        <v>0.00097999999999999997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336</v>
      </c>
      <c r="AT665" s="227" t="s">
        <v>153</v>
      </c>
      <c r="AU665" s="227" t="s">
        <v>147</v>
      </c>
      <c r="AY665" s="17" t="s">
        <v>138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147</v>
      </c>
      <c r="BK665" s="228">
        <f>ROUND(I665*H665,2)</f>
        <v>0</v>
      </c>
      <c r="BL665" s="17" t="s">
        <v>401</v>
      </c>
      <c r="BM665" s="227" t="s">
        <v>791</v>
      </c>
    </row>
    <row r="666" s="2" customFormat="1" ht="14.4" customHeight="1">
      <c r="A666" s="38"/>
      <c r="B666" s="39"/>
      <c r="C666" s="215" t="s">
        <v>792</v>
      </c>
      <c r="D666" s="215" t="s">
        <v>142</v>
      </c>
      <c r="E666" s="216" t="s">
        <v>793</v>
      </c>
      <c r="F666" s="217" t="s">
        <v>794</v>
      </c>
      <c r="G666" s="218" t="s">
        <v>161</v>
      </c>
      <c r="H666" s="219">
        <v>3</v>
      </c>
      <c r="I666" s="220"/>
      <c r="J666" s="221">
        <f>ROUND(I666*H666,2)</f>
        <v>0</v>
      </c>
      <c r="K666" s="222"/>
      <c r="L666" s="44"/>
      <c r="M666" s="223" t="s">
        <v>1</v>
      </c>
      <c r="N666" s="224" t="s">
        <v>39</v>
      </c>
      <c r="O666" s="91"/>
      <c r="P666" s="225">
        <f>O666*H666</f>
        <v>0</v>
      </c>
      <c r="Q666" s="225">
        <v>0</v>
      </c>
      <c r="R666" s="225">
        <f>Q666*H666</f>
        <v>0</v>
      </c>
      <c r="S666" s="225">
        <v>0.00122</v>
      </c>
      <c r="T666" s="226">
        <f>S666*H666</f>
        <v>0.0036600000000000001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401</v>
      </c>
      <c r="AT666" s="227" t="s">
        <v>142</v>
      </c>
      <c r="AU666" s="227" t="s">
        <v>147</v>
      </c>
      <c r="AY666" s="17" t="s">
        <v>138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147</v>
      </c>
      <c r="BK666" s="228">
        <f>ROUND(I666*H666,2)</f>
        <v>0</v>
      </c>
      <c r="BL666" s="17" t="s">
        <v>401</v>
      </c>
      <c r="BM666" s="227" t="s">
        <v>795</v>
      </c>
    </row>
    <row r="667" s="13" customFormat="1">
      <c r="A667" s="13"/>
      <c r="B667" s="229"/>
      <c r="C667" s="230"/>
      <c r="D667" s="231" t="s">
        <v>149</v>
      </c>
      <c r="E667" s="232" t="s">
        <v>1</v>
      </c>
      <c r="F667" s="233" t="s">
        <v>457</v>
      </c>
      <c r="G667" s="230"/>
      <c r="H667" s="232" t="s">
        <v>1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149</v>
      </c>
      <c r="AU667" s="239" t="s">
        <v>147</v>
      </c>
      <c r="AV667" s="13" t="s">
        <v>81</v>
      </c>
      <c r="AW667" s="13" t="s">
        <v>30</v>
      </c>
      <c r="AX667" s="13" t="s">
        <v>73</v>
      </c>
      <c r="AY667" s="239" t="s">
        <v>138</v>
      </c>
    </row>
    <row r="668" s="14" customFormat="1">
      <c r="A668" s="14"/>
      <c r="B668" s="240"/>
      <c r="C668" s="241"/>
      <c r="D668" s="231" t="s">
        <v>149</v>
      </c>
      <c r="E668" s="242" t="s">
        <v>1</v>
      </c>
      <c r="F668" s="243" t="s">
        <v>81</v>
      </c>
      <c r="G668" s="241"/>
      <c r="H668" s="244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149</v>
      </c>
      <c r="AU668" s="250" t="s">
        <v>147</v>
      </c>
      <c r="AV668" s="14" t="s">
        <v>147</v>
      </c>
      <c r="AW668" s="14" t="s">
        <v>30</v>
      </c>
      <c r="AX668" s="14" t="s">
        <v>73</v>
      </c>
      <c r="AY668" s="250" t="s">
        <v>138</v>
      </c>
    </row>
    <row r="669" s="13" customFormat="1">
      <c r="A669" s="13"/>
      <c r="B669" s="229"/>
      <c r="C669" s="230"/>
      <c r="D669" s="231" t="s">
        <v>149</v>
      </c>
      <c r="E669" s="232" t="s">
        <v>1</v>
      </c>
      <c r="F669" s="233" t="s">
        <v>796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149</v>
      </c>
      <c r="AU669" s="239" t="s">
        <v>147</v>
      </c>
      <c r="AV669" s="13" t="s">
        <v>81</v>
      </c>
      <c r="AW669" s="13" t="s">
        <v>30</v>
      </c>
      <c r="AX669" s="13" t="s">
        <v>73</v>
      </c>
      <c r="AY669" s="239" t="s">
        <v>138</v>
      </c>
    </row>
    <row r="670" s="14" customFormat="1">
      <c r="A670" s="14"/>
      <c r="B670" s="240"/>
      <c r="C670" s="241"/>
      <c r="D670" s="231" t="s">
        <v>149</v>
      </c>
      <c r="E670" s="242" t="s">
        <v>1</v>
      </c>
      <c r="F670" s="243" t="s">
        <v>81</v>
      </c>
      <c r="G670" s="241"/>
      <c r="H670" s="244">
        <v>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149</v>
      </c>
      <c r="AU670" s="250" t="s">
        <v>147</v>
      </c>
      <c r="AV670" s="14" t="s">
        <v>147</v>
      </c>
      <c r="AW670" s="14" t="s">
        <v>30</v>
      </c>
      <c r="AX670" s="14" t="s">
        <v>73</v>
      </c>
      <c r="AY670" s="250" t="s">
        <v>138</v>
      </c>
    </row>
    <row r="671" s="13" customFormat="1">
      <c r="A671" s="13"/>
      <c r="B671" s="229"/>
      <c r="C671" s="230"/>
      <c r="D671" s="231" t="s">
        <v>149</v>
      </c>
      <c r="E671" s="232" t="s">
        <v>1</v>
      </c>
      <c r="F671" s="233" t="s">
        <v>456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149</v>
      </c>
      <c r="AU671" s="239" t="s">
        <v>147</v>
      </c>
      <c r="AV671" s="13" t="s">
        <v>81</v>
      </c>
      <c r="AW671" s="13" t="s">
        <v>30</v>
      </c>
      <c r="AX671" s="13" t="s">
        <v>73</v>
      </c>
      <c r="AY671" s="239" t="s">
        <v>138</v>
      </c>
    </row>
    <row r="672" s="14" customFormat="1">
      <c r="A672" s="14"/>
      <c r="B672" s="240"/>
      <c r="C672" s="241"/>
      <c r="D672" s="231" t="s">
        <v>149</v>
      </c>
      <c r="E672" s="242" t="s">
        <v>1</v>
      </c>
      <c r="F672" s="243" t="s">
        <v>81</v>
      </c>
      <c r="G672" s="241"/>
      <c r="H672" s="244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149</v>
      </c>
      <c r="AU672" s="250" t="s">
        <v>147</v>
      </c>
      <c r="AV672" s="14" t="s">
        <v>147</v>
      </c>
      <c r="AW672" s="14" t="s">
        <v>30</v>
      </c>
      <c r="AX672" s="14" t="s">
        <v>73</v>
      </c>
      <c r="AY672" s="250" t="s">
        <v>138</v>
      </c>
    </row>
    <row r="673" s="15" customFormat="1">
      <c r="A673" s="15"/>
      <c r="B673" s="262"/>
      <c r="C673" s="263"/>
      <c r="D673" s="231" t="s">
        <v>149</v>
      </c>
      <c r="E673" s="264" t="s">
        <v>1</v>
      </c>
      <c r="F673" s="265" t="s">
        <v>165</v>
      </c>
      <c r="G673" s="263"/>
      <c r="H673" s="266">
        <v>3</v>
      </c>
      <c r="I673" s="267"/>
      <c r="J673" s="263"/>
      <c r="K673" s="263"/>
      <c r="L673" s="268"/>
      <c r="M673" s="269"/>
      <c r="N673" s="270"/>
      <c r="O673" s="270"/>
      <c r="P673" s="270"/>
      <c r="Q673" s="270"/>
      <c r="R673" s="270"/>
      <c r="S673" s="270"/>
      <c r="T673" s="271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2" t="s">
        <v>149</v>
      </c>
      <c r="AU673" s="272" t="s">
        <v>147</v>
      </c>
      <c r="AV673" s="15" t="s">
        <v>146</v>
      </c>
      <c r="AW673" s="15" t="s">
        <v>30</v>
      </c>
      <c r="AX673" s="15" t="s">
        <v>81</v>
      </c>
      <c r="AY673" s="272" t="s">
        <v>138</v>
      </c>
    </row>
    <row r="674" s="2" customFormat="1" ht="24.15" customHeight="1">
      <c r="A674" s="38"/>
      <c r="B674" s="39"/>
      <c r="C674" s="215" t="s">
        <v>797</v>
      </c>
      <c r="D674" s="215" t="s">
        <v>142</v>
      </c>
      <c r="E674" s="216" t="s">
        <v>798</v>
      </c>
      <c r="F674" s="217" t="s">
        <v>799</v>
      </c>
      <c r="G674" s="218" t="s">
        <v>161</v>
      </c>
      <c r="H674" s="219">
        <v>1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0.00046999999999999999</v>
      </c>
      <c r="R674" s="225">
        <f>Q674*H674</f>
        <v>0.00046999999999999999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401</v>
      </c>
      <c r="AT674" s="227" t="s">
        <v>142</v>
      </c>
      <c r="AU674" s="227" t="s">
        <v>147</v>
      </c>
      <c r="AY674" s="17" t="s">
        <v>138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147</v>
      </c>
      <c r="BK674" s="228">
        <f>ROUND(I674*H674,2)</f>
        <v>0</v>
      </c>
      <c r="BL674" s="17" t="s">
        <v>401</v>
      </c>
      <c r="BM674" s="227" t="s">
        <v>800</v>
      </c>
    </row>
    <row r="675" s="2" customFormat="1" ht="14.4" customHeight="1">
      <c r="A675" s="38"/>
      <c r="B675" s="39"/>
      <c r="C675" s="215" t="s">
        <v>801</v>
      </c>
      <c r="D675" s="215" t="s">
        <v>142</v>
      </c>
      <c r="E675" s="216" t="s">
        <v>802</v>
      </c>
      <c r="F675" s="217" t="s">
        <v>803</v>
      </c>
      <c r="G675" s="218" t="s">
        <v>161</v>
      </c>
      <c r="H675" s="219">
        <v>1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0.00013999999999999999</v>
      </c>
      <c r="R675" s="225">
        <f>Q675*H675</f>
        <v>0.00013999999999999999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401</v>
      </c>
      <c r="AT675" s="227" t="s">
        <v>142</v>
      </c>
      <c r="AU675" s="227" t="s">
        <v>147</v>
      </c>
      <c r="AY675" s="17" t="s">
        <v>138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147</v>
      </c>
      <c r="BK675" s="228">
        <f>ROUND(I675*H675,2)</f>
        <v>0</v>
      </c>
      <c r="BL675" s="17" t="s">
        <v>401</v>
      </c>
      <c r="BM675" s="227" t="s">
        <v>804</v>
      </c>
    </row>
    <row r="676" s="13" customFormat="1">
      <c r="A676" s="13"/>
      <c r="B676" s="229"/>
      <c r="C676" s="230"/>
      <c r="D676" s="231" t="s">
        <v>149</v>
      </c>
      <c r="E676" s="232" t="s">
        <v>1</v>
      </c>
      <c r="F676" s="233" t="s">
        <v>456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149</v>
      </c>
      <c r="AU676" s="239" t="s">
        <v>147</v>
      </c>
      <c r="AV676" s="13" t="s">
        <v>81</v>
      </c>
      <c r="AW676" s="13" t="s">
        <v>30</v>
      </c>
      <c r="AX676" s="13" t="s">
        <v>73</v>
      </c>
      <c r="AY676" s="239" t="s">
        <v>138</v>
      </c>
    </row>
    <row r="677" s="14" customFormat="1">
      <c r="A677" s="14"/>
      <c r="B677" s="240"/>
      <c r="C677" s="241"/>
      <c r="D677" s="231" t="s">
        <v>149</v>
      </c>
      <c r="E677" s="242" t="s">
        <v>1</v>
      </c>
      <c r="F677" s="243" t="s">
        <v>81</v>
      </c>
      <c r="G677" s="241"/>
      <c r="H677" s="244">
        <v>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149</v>
      </c>
      <c r="AU677" s="250" t="s">
        <v>147</v>
      </c>
      <c r="AV677" s="14" t="s">
        <v>147</v>
      </c>
      <c r="AW677" s="14" t="s">
        <v>30</v>
      </c>
      <c r="AX677" s="14" t="s">
        <v>81</v>
      </c>
      <c r="AY677" s="250" t="s">
        <v>138</v>
      </c>
    </row>
    <row r="678" s="2" customFormat="1" ht="24.15" customHeight="1">
      <c r="A678" s="38"/>
      <c r="B678" s="39"/>
      <c r="C678" s="251" t="s">
        <v>805</v>
      </c>
      <c r="D678" s="251" t="s">
        <v>153</v>
      </c>
      <c r="E678" s="252" t="s">
        <v>806</v>
      </c>
      <c r="F678" s="253" t="s">
        <v>807</v>
      </c>
      <c r="G678" s="254" t="s">
        <v>161</v>
      </c>
      <c r="H678" s="255">
        <v>1</v>
      </c>
      <c r="I678" s="256"/>
      <c r="J678" s="257">
        <f>ROUND(I678*H678,2)</f>
        <v>0</v>
      </c>
      <c r="K678" s="258"/>
      <c r="L678" s="259"/>
      <c r="M678" s="260" t="s">
        <v>1</v>
      </c>
      <c r="N678" s="261" t="s">
        <v>39</v>
      </c>
      <c r="O678" s="91"/>
      <c r="P678" s="225">
        <f>O678*H678</f>
        <v>0</v>
      </c>
      <c r="Q678" s="225">
        <v>0.00019000000000000001</v>
      </c>
      <c r="R678" s="225">
        <f>Q678*H678</f>
        <v>0.00019000000000000001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336</v>
      </c>
      <c r="AT678" s="227" t="s">
        <v>153</v>
      </c>
      <c r="AU678" s="227" t="s">
        <v>147</v>
      </c>
      <c r="AY678" s="17" t="s">
        <v>138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147</v>
      </c>
      <c r="BK678" s="228">
        <f>ROUND(I678*H678,2)</f>
        <v>0</v>
      </c>
      <c r="BL678" s="17" t="s">
        <v>401</v>
      </c>
      <c r="BM678" s="227" t="s">
        <v>808</v>
      </c>
    </row>
    <row r="679" s="2" customFormat="1" ht="24.15" customHeight="1">
      <c r="A679" s="38"/>
      <c r="B679" s="39"/>
      <c r="C679" s="215" t="s">
        <v>809</v>
      </c>
      <c r="D679" s="215" t="s">
        <v>142</v>
      </c>
      <c r="E679" s="216" t="s">
        <v>810</v>
      </c>
      <c r="F679" s="217" t="s">
        <v>811</v>
      </c>
      <c r="G679" s="218" t="s">
        <v>145</v>
      </c>
      <c r="H679" s="219">
        <v>0.16600000000000001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0</v>
      </c>
      <c r="R679" s="225">
        <f>Q679*H679</f>
        <v>0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401</v>
      </c>
      <c r="AT679" s="227" t="s">
        <v>142</v>
      </c>
      <c r="AU679" s="227" t="s">
        <v>147</v>
      </c>
      <c r="AY679" s="17" t="s">
        <v>138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147</v>
      </c>
      <c r="BK679" s="228">
        <f>ROUND(I679*H679,2)</f>
        <v>0</v>
      </c>
      <c r="BL679" s="17" t="s">
        <v>401</v>
      </c>
      <c r="BM679" s="227" t="s">
        <v>812</v>
      </c>
    </row>
    <row r="680" s="2" customFormat="1" ht="24.15" customHeight="1">
      <c r="A680" s="38"/>
      <c r="B680" s="39"/>
      <c r="C680" s="215" t="s">
        <v>813</v>
      </c>
      <c r="D680" s="215" t="s">
        <v>142</v>
      </c>
      <c r="E680" s="216" t="s">
        <v>814</v>
      </c>
      <c r="F680" s="217" t="s">
        <v>815</v>
      </c>
      <c r="G680" s="218" t="s">
        <v>145</v>
      </c>
      <c r="H680" s="219">
        <v>0.16600000000000001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401</v>
      </c>
      <c r="AT680" s="227" t="s">
        <v>142</v>
      </c>
      <c r="AU680" s="227" t="s">
        <v>147</v>
      </c>
      <c r="AY680" s="17" t="s">
        <v>138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147</v>
      </c>
      <c r="BK680" s="228">
        <f>ROUND(I680*H680,2)</f>
        <v>0</v>
      </c>
      <c r="BL680" s="17" t="s">
        <v>401</v>
      </c>
      <c r="BM680" s="227" t="s">
        <v>816</v>
      </c>
    </row>
    <row r="681" s="2" customFormat="1" ht="24.15" customHeight="1">
      <c r="A681" s="38"/>
      <c r="B681" s="39"/>
      <c r="C681" s="215" t="s">
        <v>817</v>
      </c>
      <c r="D681" s="215" t="s">
        <v>142</v>
      </c>
      <c r="E681" s="216" t="s">
        <v>818</v>
      </c>
      <c r="F681" s="217" t="s">
        <v>819</v>
      </c>
      <c r="G681" s="218" t="s">
        <v>145</v>
      </c>
      <c r="H681" s="219">
        <v>0.16600000000000001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401</v>
      </c>
      <c r="AT681" s="227" t="s">
        <v>142</v>
      </c>
      <c r="AU681" s="227" t="s">
        <v>147</v>
      </c>
      <c r="AY681" s="17" t="s">
        <v>138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147</v>
      </c>
      <c r="BK681" s="228">
        <f>ROUND(I681*H681,2)</f>
        <v>0</v>
      </c>
      <c r="BL681" s="17" t="s">
        <v>401</v>
      </c>
      <c r="BM681" s="227" t="s">
        <v>820</v>
      </c>
    </row>
    <row r="682" s="12" customFormat="1" ht="22.8" customHeight="1">
      <c r="A682" s="12"/>
      <c r="B682" s="199"/>
      <c r="C682" s="200"/>
      <c r="D682" s="201" t="s">
        <v>72</v>
      </c>
      <c r="E682" s="213" t="s">
        <v>821</v>
      </c>
      <c r="F682" s="213" t="s">
        <v>822</v>
      </c>
      <c r="G682" s="200"/>
      <c r="H682" s="200"/>
      <c r="I682" s="203"/>
      <c r="J682" s="214">
        <f>BK682</f>
        <v>0</v>
      </c>
      <c r="K682" s="200"/>
      <c r="L682" s="205"/>
      <c r="M682" s="206"/>
      <c r="N682" s="207"/>
      <c r="O682" s="207"/>
      <c r="P682" s="208">
        <f>SUM(P683:P697)</f>
        <v>0</v>
      </c>
      <c r="Q682" s="207"/>
      <c r="R682" s="208">
        <f>SUM(R683:R697)</f>
        <v>0.007660000000000001</v>
      </c>
      <c r="S682" s="207"/>
      <c r="T682" s="209">
        <f>SUM(T683:T697)</f>
        <v>0.0050800000000000003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10" t="s">
        <v>147</v>
      </c>
      <c r="AT682" s="211" t="s">
        <v>72</v>
      </c>
      <c r="AU682" s="211" t="s">
        <v>81</v>
      </c>
      <c r="AY682" s="210" t="s">
        <v>138</v>
      </c>
      <c r="BK682" s="212">
        <f>SUM(BK683:BK697)</f>
        <v>0</v>
      </c>
    </row>
    <row r="683" s="2" customFormat="1" ht="14.4" customHeight="1">
      <c r="A683" s="38"/>
      <c r="B683" s="39"/>
      <c r="C683" s="215" t="s">
        <v>823</v>
      </c>
      <c r="D683" s="215" t="s">
        <v>142</v>
      </c>
      <c r="E683" s="216" t="s">
        <v>824</v>
      </c>
      <c r="F683" s="217" t="s">
        <v>825</v>
      </c>
      <c r="G683" s="218" t="s">
        <v>322</v>
      </c>
      <c r="H683" s="219">
        <v>2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4.0000000000000003E-05</v>
      </c>
      <c r="R683" s="225">
        <f>Q683*H683</f>
        <v>8.0000000000000007E-05</v>
      </c>
      <c r="S683" s="225">
        <v>0.0025400000000000002</v>
      </c>
      <c r="T683" s="226">
        <f>S683*H683</f>
        <v>0.0050800000000000003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401</v>
      </c>
      <c r="AT683" s="227" t="s">
        <v>142</v>
      </c>
      <c r="AU683" s="227" t="s">
        <v>147</v>
      </c>
      <c r="AY683" s="17" t="s">
        <v>138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147</v>
      </c>
      <c r="BK683" s="228">
        <f>ROUND(I683*H683,2)</f>
        <v>0</v>
      </c>
      <c r="BL683" s="17" t="s">
        <v>401</v>
      </c>
      <c r="BM683" s="227" t="s">
        <v>826</v>
      </c>
    </row>
    <row r="684" s="13" customFormat="1">
      <c r="A684" s="13"/>
      <c r="B684" s="229"/>
      <c r="C684" s="230"/>
      <c r="D684" s="231" t="s">
        <v>149</v>
      </c>
      <c r="E684" s="232" t="s">
        <v>1</v>
      </c>
      <c r="F684" s="233" t="s">
        <v>827</v>
      </c>
      <c r="G684" s="230"/>
      <c r="H684" s="232" t="s">
        <v>1</v>
      </c>
      <c r="I684" s="234"/>
      <c r="J684" s="230"/>
      <c r="K684" s="230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149</v>
      </c>
      <c r="AU684" s="239" t="s">
        <v>147</v>
      </c>
      <c r="AV684" s="13" t="s">
        <v>81</v>
      </c>
      <c r="AW684" s="13" t="s">
        <v>30</v>
      </c>
      <c r="AX684" s="13" t="s">
        <v>73</v>
      </c>
      <c r="AY684" s="239" t="s">
        <v>138</v>
      </c>
    </row>
    <row r="685" s="14" customFormat="1">
      <c r="A685" s="14"/>
      <c r="B685" s="240"/>
      <c r="C685" s="241"/>
      <c r="D685" s="231" t="s">
        <v>149</v>
      </c>
      <c r="E685" s="242" t="s">
        <v>1</v>
      </c>
      <c r="F685" s="243" t="s">
        <v>147</v>
      </c>
      <c r="G685" s="241"/>
      <c r="H685" s="244">
        <v>2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149</v>
      </c>
      <c r="AU685" s="250" t="s">
        <v>147</v>
      </c>
      <c r="AV685" s="14" t="s">
        <v>147</v>
      </c>
      <c r="AW685" s="14" t="s">
        <v>30</v>
      </c>
      <c r="AX685" s="14" t="s">
        <v>81</v>
      </c>
      <c r="AY685" s="250" t="s">
        <v>138</v>
      </c>
    </row>
    <row r="686" s="2" customFormat="1" ht="24.15" customHeight="1">
      <c r="A686" s="38"/>
      <c r="B686" s="39"/>
      <c r="C686" s="215" t="s">
        <v>828</v>
      </c>
      <c r="D686" s="215" t="s">
        <v>142</v>
      </c>
      <c r="E686" s="216" t="s">
        <v>829</v>
      </c>
      <c r="F686" s="217" t="s">
        <v>830</v>
      </c>
      <c r="G686" s="218" t="s">
        <v>322</v>
      </c>
      <c r="H686" s="219">
        <v>6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0.00046000000000000001</v>
      </c>
      <c r="R686" s="225">
        <f>Q686*H686</f>
        <v>0.0027600000000000003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401</v>
      </c>
      <c r="AT686" s="227" t="s">
        <v>142</v>
      </c>
      <c r="AU686" s="227" t="s">
        <v>147</v>
      </c>
      <c r="AY686" s="17" t="s">
        <v>138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147</v>
      </c>
      <c r="BK686" s="228">
        <f>ROUND(I686*H686,2)</f>
        <v>0</v>
      </c>
      <c r="BL686" s="17" t="s">
        <v>401</v>
      </c>
      <c r="BM686" s="227" t="s">
        <v>831</v>
      </c>
    </row>
    <row r="687" s="13" customFormat="1">
      <c r="A687" s="13"/>
      <c r="B687" s="229"/>
      <c r="C687" s="230"/>
      <c r="D687" s="231" t="s">
        <v>149</v>
      </c>
      <c r="E687" s="232" t="s">
        <v>1</v>
      </c>
      <c r="F687" s="233" t="s">
        <v>832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149</v>
      </c>
      <c r="AU687" s="239" t="s">
        <v>147</v>
      </c>
      <c r="AV687" s="13" t="s">
        <v>81</v>
      </c>
      <c r="AW687" s="13" t="s">
        <v>30</v>
      </c>
      <c r="AX687" s="13" t="s">
        <v>73</v>
      </c>
      <c r="AY687" s="239" t="s">
        <v>138</v>
      </c>
    </row>
    <row r="688" s="14" customFormat="1">
      <c r="A688" s="14"/>
      <c r="B688" s="240"/>
      <c r="C688" s="241"/>
      <c r="D688" s="231" t="s">
        <v>149</v>
      </c>
      <c r="E688" s="242" t="s">
        <v>1</v>
      </c>
      <c r="F688" s="243" t="s">
        <v>177</v>
      </c>
      <c r="G688" s="241"/>
      <c r="H688" s="244">
        <v>6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149</v>
      </c>
      <c r="AU688" s="250" t="s">
        <v>147</v>
      </c>
      <c r="AV688" s="14" t="s">
        <v>147</v>
      </c>
      <c r="AW688" s="14" t="s">
        <v>30</v>
      </c>
      <c r="AX688" s="14" t="s">
        <v>81</v>
      </c>
      <c r="AY688" s="250" t="s">
        <v>138</v>
      </c>
    </row>
    <row r="689" s="2" customFormat="1" ht="24.15" customHeight="1">
      <c r="A689" s="38"/>
      <c r="B689" s="39"/>
      <c r="C689" s="215" t="s">
        <v>833</v>
      </c>
      <c r="D689" s="215" t="s">
        <v>142</v>
      </c>
      <c r="E689" s="216" t="s">
        <v>834</v>
      </c>
      <c r="F689" s="217" t="s">
        <v>835</v>
      </c>
      <c r="G689" s="218" t="s">
        <v>161</v>
      </c>
      <c r="H689" s="219">
        <v>2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1.0000000000000001E-05</v>
      </c>
      <c r="R689" s="225">
        <f>Q689*H689</f>
        <v>2.0000000000000002E-05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401</v>
      </c>
      <c r="AT689" s="227" t="s">
        <v>142</v>
      </c>
      <c r="AU689" s="227" t="s">
        <v>147</v>
      </c>
      <c r="AY689" s="17" t="s">
        <v>138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147</v>
      </c>
      <c r="BK689" s="228">
        <f>ROUND(I689*H689,2)</f>
        <v>0</v>
      </c>
      <c r="BL689" s="17" t="s">
        <v>401</v>
      </c>
      <c r="BM689" s="227" t="s">
        <v>836</v>
      </c>
    </row>
    <row r="690" s="13" customFormat="1">
      <c r="A690" s="13"/>
      <c r="B690" s="229"/>
      <c r="C690" s="230"/>
      <c r="D690" s="231" t="s">
        <v>149</v>
      </c>
      <c r="E690" s="232" t="s">
        <v>1</v>
      </c>
      <c r="F690" s="233" t="s">
        <v>832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149</v>
      </c>
      <c r="AU690" s="239" t="s">
        <v>147</v>
      </c>
      <c r="AV690" s="13" t="s">
        <v>81</v>
      </c>
      <c r="AW690" s="13" t="s">
        <v>30</v>
      </c>
      <c r="AX690" s="13" t="s">
        <v>73</v>
      </c>
      <c r="AY690" s="239" t="s">
        <v>138</v>
      </c>
    </row>
    <row r="691" s="14" customFormat="1">
      <c r="A691" s="14"/>
      <c r="B691" s="240"/>
      <c r="C691" s="241"/>
      <c r="D691" s="231" t="s">
        <v>149</v>
      </c>
      <c r="E691" s="242" t="s">
        <v>1</v>
      </c>
      <c r="F691" s="243" t="s">
        <v>521</v>
      </c>
      <c r="G691" s="241"/>
      <c r="H691" s="244">
        <v>2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149</v>
      </c>
      <c r="AU691" s="250" t="s">
        <v>147</v>
      </c>
      <c r="AV691" s="14" t="s">
        <v>147</v>
      </c>
      <c r="AW691" s="14" t="s">
        <v>30</v>
      </c>
      <c r="AX691" s="14" t="s">
        <v>81</v>
      </c>
      <c r="AY691" s="250" t="s">
        <v>138</v>
      </c>
    </row>
    <row r="692" s="2" customFormat="1" ht="14.4" customHeight="1">
      <c r="A692" s="38"/>
      <c r="B692" s="39"/>
      <c r="C692" s="215" t="s">
        <v>837</v>
      </c>
      <c r="D692" s="215" t="s">
        <v>142</v>
      </c>
      <c r="E692" s="216" t="s">
        <v>838</v>
      </c>
      <c r="F692" s="217" t="s">
        <v>839</v>
      </c>
      <c r="G692" s="218" t="s">
        <v>322</v>
      </c>
      <c r="H692" s="219">
        <v>40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401</v>
      </c>
      <c r="AT692" s="227" t="s">
        <v>142</v>
      </c>
      <c r="AU692" s="227" t="s">
        <v>147</v>
      </c>
      <c r="AY692" s="17" t="s">
        <v>138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147</v>
      </c>
      <c r="BK692" s="228">
        <f>ROUND(I692*H692,2)</f>
        <v>0</v>
      </c>
      <c r="BL692" s="17" t="s">
        <v>401</v>
      </c>
      <c r="BM692" s="227" t="s">
        <v>840</v>
      </c>
    </row>
    <row r="693" s="14" customFormat="1">
      <c r="A693" s="14"/>
      <c r="B693" s="240"/>
      <c r="C693" s="241"/>
      <c r="D693" s="231" t="s">
        <v>149</v>
      </c>
      <c r="E693" s="242" t="s">
        <v>1</v>
      </c>
      <c r="F693" s="243" t="s">
        <v>374</v>
      </c>
      <c r="G693" s="241"/>
      <c r="H693" s="244">
        <v>40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149</v>
      </c>
      <c r="AU693" s="250" t="s">
        <v>147</v>
      </c>
      <c r="AV693" s="14" t="s">
        <v>147</v>
      </c>
      <c r="AW693" s="14" t="s">
        <v>30</v>
      </c>
      <c r="AX693" s="14" t="s">
        <v>81</v>
      </c>
      <c r="AY693" s="250" t="s">
        <v>138</v>
      </c>
    </row>
    <row r="694" s="2" customFormat="1" ht="14.4" customHeight="1">
      <c r="A694" s="38"/>
      <c r="B694" s="39"/>
      <c r="C694" s="215" t="s">
        <v>841</v>
      </c>
      <c r="D694" s="215" t="s">
        <v>142</v>
      </c>
      <c r="E694" s="216" t="s">
        <v>842</v>
      </c>
      <c r="F694" s="217" t="s">
        <v>843</v>
      </c>
      <c r="G694" s="218" t="s">
        <v>322</v>
      </c>
      <c r="H694" s="219">
        <v>40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0.00012</v>
      </c>
      <c r="R694" s="225">
        <f>Q694*H694</f>
        <v>0.0048000000000000004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401</v>
      </c>
      <c r="AT694" s="227" t="s">
        <v>142</v>
      </c>
      <c r="AU694" s="227" t="s">
        <v>147</v>
      </c>
      <c r="AY694" s="17" t="s">
        <v>138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147</v>
      </c>
      <c r="BK694" s="228">
        <f>ROUND(I694*H694,2)</f>
        <v>0</v>
      </c>
      <c r="BL694" s="17" t="s">
        <v>401</v>
      </c>
      <c r="BM694" s="227" t="s">
        <v>844</v>
      </c>
    </row>
    <row r="695" s="2" customFormat="1" ht="24.15" customHeight="1">
      <c r="A695" s="38"/>
      <c r="B695" s="39"/>
      <c r="C695" s="215" t="s">
        <v>845</v>
      </c>
      <c r="D695" s="215" t="s">
        <v>142</v>
      </c>
      <c r="E695" s="216" t="s">
        <v>846</v>
      </c>
      <c r="F695" s="217" t="s">
        <v>847</v>
      </c>
      <c r="G695" s="218" t="s">
        <v>145</v>
      </c>
      <c r="H695" s="219">
        <v>0.0080000000000000002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401</v>
      </c>
      <c r="AT695" s="227" t="s">
        <v>142</v>
      </c>
      <c r="AU695" s="227" t="s">
        <v>147</v>
      </c>
      <c r="AY695" s="17" t="s">
        <v>138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147</v>
      </c>
      <c r="BK695" s="228">
        <f>ROUND(I695*H695,2)</f>
        <v>0</v>
      </c>
      <c r="BL695" s="17" t="s">
        <v>401</v>
      </c>
      <c r="BM695" s="227" t="s">
        <v>848</v>
      </c>
    </row>
    <row r="696" s="2" customFormat="1" ht="24.15" customHeight="1">
      <c r="A696" s="38"/>
      <c r="B696" s="39"/>
      <c r="C696" s="215" t="s">
        <v>849</v>
      </c>
      <c r="D696" s="215" t="s">
        <v>142</v>
      </c>
      <c r="E696" s="216" t="s">
        <v>850</v>
      </c>
      <c r="F696" s="217" t="s">
        <v>851</v>
      </c>
      <c r="G696" s="218" t="s">
        <v>145</v>
      </c>
      <c r="H696" s="219">
        <v>0.0080000000000000002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401</v>
      </c>
      <c r="AT696" s="227" t="s">
        <v>142</v>
      </c>
      <c r="AU696" s="227" t="s">
        <v>147</v>
      </c>
      <c r="AY696" s="17" t="s">
        <v>138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147</v>
      </c>
      <c r="BK696" s="228">
        <f>ROUND(I696*H696,2)</f>
        <v>0</v>
      </c>
      <c r="BL696" s="17" t="s">
        <v>401</v>
      </c>
      <c r="BM696" s="227" t="s">
        <v>852</v>
      </c>
    </row>
    <row r="697" s="2" customFormat="1" ht="24.15" customHeight="1">
      <c r="A697" s="38"/>
      <c r="B697" s="39"/>
      <c r="C697" s="215" t="s">
        <v>853</v>
      </c>
      <c r="D697" s="215" t="s">
        <v>142</v>
      </c>
      <c r="E697" s="216" t="s">
        <v>854</v>
      </c>
      <c r="F697" s="217" t="s">
        <v>855</v>
      </c>
      <c r="G697" s="218" t="s">
        <v>145</v>
      </c>
      <c r="H697" s="219">
        <v>0.0080000000000000002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</v>
      </c>
      <c r="R697" s="225">
        <f>Q697*H697</f>
        <v>0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401</v>
      </c>
      <c r="AT697" s="227" t="s">
        <v>142</v>
      </c>
      <c r="AU697" s="227" t="s">
        <v>147</v>
      </c>
      <c r="AY697" s="17" t="s">
        <v>138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147</v>
      </c>
      <c r="BK697" s="228">
        <f>ROUND(I697*H697,2)</f>
        <v>0</v>
      </c>
      <c r="BL697" s="17" t="s">
        <v>401</v>
      </c>
      <c r="BM697" s="227" t="s">
        <v>856</v>
      </c>
    </row>
    <row r="698" s="12" customFormat="1" ht="22.8" customHeight="1">
      <c r="A698" s="12"/>
      <c r="B698" s="199"/>
      <c r="C698" s="200"/>
      <c r="D698" s="201" t="s">
        <v>72</v>
      </c>
      <c r="E698" s="213" t="s">
        <v>857</v>
      </c>
      <c r="F698" s="213" t="s">
        <v>858</v>
      </c>
      <c r="G698" s="200"/>
      <c r="H698" s="200"/>
      <c r="I698" s="203"/>
      <c r="J698" s="214">
        <f>BK698</f>
        <v>0</v>
      </c>
      <c r="K698" s="200"/>
      <c r="L698" s="205"/>
      <c r="M698" s="206"/>
      <c r="N698" s="207"/>
      <c r="O698" s="207"/>
      <c r="P698" s="208">
        <f>SUM(P699:P704)</f>
        <v>0</v>
      </c>
      <c r="Q698" s="207"/>
      <c r="R698" s="208">
        <f>SUM(R699:R704)</f>
        <v>0.00029</v>
      </c>
      <c r="S698" s="207"/>
      <c r="T698" s="209">
        <f>SUM(T699:T704)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10" t="s">
        <v>147</v>
      </c>
      <c r="AT698" s="211" t="s">
        <v>72</v>
      </c>
      <c r="AU698" s="211" t="s">
        <v>81</v>
      </c>
      <c r="AY698" s="210" t="s">
        <v>138</v>
      </c>
      <c r="BK698" s="212">
        <f>SUM(BK699:BK704)</f>
        <v>0</v>
      </c>
    </row>
    <row r="699" s="2" customFormat="1" ht="24.15" customHeight="1">
      <c r="A699" s="38"/>
      <c r="B699" s="39"/>
      <c r="C699" s="215" t="s">
        <v>859</v>
      </c>
      <c r="D699" s="215" t="s">
        <v>142</v>
      </c>
      <c r="E699" s="216" t="s">
        <v>860</v>
      </c>
      <c r="F699" s="217" t="s">
        <v>861</v>
      </c>
      <c r="G699" s="218" t="s">
        <v>161</v>
      </c>
      <c r="H699" s="219">
        <v>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0.00029</v>
      </c>
      <c r="R699" s="225">
        <f>Q699*H699</f>
        <v>0.00029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401</v>
      </c>
      <c r="AT699" s="227" t="s">
        <v>142</v>
      </c>
      <c r="AU699" s="227" t="s">
        <v>147</v>
      </c>
      <c r="AY699" s="17" t="s">
        <v>138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147</v>
      </c>
      <c r="BK699" s="228">
        <f>ROUND(I699*H699,2)</f>
        <v>0</v>
      </c>
      <c r="BL699" s="17" t="s">
        <v>401</v>
      </c>
      <c r="BM699" s="227" t="s">
        <v>862</v>
      </c>
    </row>
    <row r="700" s="13" customFormat="1">
      <c r="A700" s="13"/>
      <c r="B700" s="229"/>
      <c r="C700" s="230"/>
      <c r="D700" s="231" t="s">
        <v>149</v>
      </c>
      <c r="E700" s="232" t="s">
        <v>1</v>
      </c>
      <c r="F700" s="233" t="s">
        <v>863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149</v>
      </c>
      <c r="AU700" s="239" t="s">
        <v>147</v>
      </c>
      <c r="AV700" s="13" t="s">
        <v>81</v>
      </c>
      <c r="AW700" s="13" t="s">
        <v>30</v>
      </c>
      <c r="AX700" s="13" t="s">
        <v>73</v>
      </c>
      <c r="AY700" s="239" t="s">
        <v>138</v>
      </c>
    </row>
    <row r="701" s="14" customFormat="1">
      <c r="A701" s="14"/>
      <c r="B701" s="240"/>
      <c r="C701" s="241"/>
      <c r="D701" s="231" t="s">
        <v>149</v>
      </c>
      <c r="E701" s="242" t="s">
        <v>1</v>
      </c>
      <c r="F701" s="243" t="s">
        <v>81</v>
      </c>
      <c r="G701" s="241"/>
      <c r="H701" s="244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149</v>
      </c>
      <c r="AU701" s="250" t="s">
        <v>147</v>
      </c>
      <c r="AV701" s="14" t="s">
        <v>147</v>
      </c>
      <c r="AW701" s="14" t="s">
        <v>30</v>
      </c>
      <c r="AX701" s="14" t="s">
        <v>81</v>
      </c>
      <c r="AY701" s="250" t="s">
        <v>138</v>
      </c>
    </row>
    <row r="702" s="2" customFormat="1" ht="14.4" customHeight="1">
      <c r="A702" s="38"/>
      <c r="B702" s="39"/>
      <c r="C702" s="215" t="s">
        <v>864</v>
      </c>
      <c r="D702" s="215" t="s">
        <v>142</v>
      </c>
      <c r="E702" s="216" t="s">
        <v>865</v>
      </c>
      <c r="F702" s="217" t="s">
        <v>866</v>
      </c>
      <c r="G702" s="218" t="s">
        <v>145</v>
      </c>
      <c r="H702" s="219">
        <v>0.001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401</v>
      </c>
      <c r="AT702" s="227" t="s">
        <v>142</v>
      </c>
      <c r="AU702" s="227" t="s">
        <v>147</v>
      </c>
      <c r="AY702" s="17" t="s">
        <v>138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147</v>
      </c>
      <c r="BK702" s="228">
        <f>ROUND(I702*H702,2)</f>
        <v>0</v>
      </c>
      <c r="BL702" s="17" t="s">
        <v>401</v>
      </c>
      <c r="BM702" s="227" t="s">
        <v>867</v>
      </c>
    </row>
    <row r="703" s="2" customFormat="1" ht="24.15" customHeight="1">
      <c r="A703" s="38"/>
      <c r="B703" s="39"/>
      <c r="C703" s="215" t="s">
        <v>868</v>
      </c>
      <c r="D703" s="215" t="s">
        <v>142</v>
      </c>
      <c r="E703" s="216" t="s">
        <v>869</v>
      </c>
      <c r="F703" s="217" t="s">
        <v>870</v>
      </c>
      <c r="G703" s="218" t="s">
        <v>145</v>
      </c>
      <c r="H703" s="219">
        <v>0.001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</v>
      </c>
      <c r="R703" s="225">
        <f>Q703*H703</f>
        <v>0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401</v>
      </c>
      <c r="AT703" s="227" t="s">
        <v>142</v>
      </c>
      <c r="AU703" s="227" t="s">
        <v>147</v>
      </c>
      <c r="AY703" s="17" t="s">
        <v>138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147</v>
      </c>
      <c r="BK703" s="228">
        <f>ROUND(I703*H703,2)</f>
        <v>0</v>
      </c>
      <c r="BL703" s="17" t="s">
        <v>401</v>
      </c>
      <c r="BM703" s="227" t="s">
        <v>871</v>
      </c>
    </row>
    <row r="704" s="2" customFormat="1" ht="24.15" customHeight="1">
      <c r="A704" s="38"/>
      <c r="B704" s="39"/>
      <c r="C704" s="215" t="s">
        <v>872</v>
      </c>
      <c r="D704" s="215" t="s">
        <v>142</v>
      </c>
      <c r="E704" s="216" t="s">
        <v>873</v>
      </c>
      <c r="F704" s="217" t="s">
        <v>874</v>
      </c>
      <c r="G704" s="218" t="s">
        <v>145</v>
      </c>
      <c r="H704" s="219">
        <v>0.001</v>
      </c>
      <c r="I704" s="220"/>
      <c r="J704" s="221">
        <f>ROUND(I704*H704,2)</f>
        <v>0</v>
      </c>
      <c r="K704" s="222"/>
      <c r="L704" s="44"/>
      <c r="M704" s="223" t="s">
        <v>1</v>
      </c>
      <c r="N704" s="224" t="s">
        <v>39</v>
      </c>
      <c r="O704" s="91"/>
      <c r="P704" s="225">
        <f>O704*H704</f>
        <v>0</v>
      </c>
      <c r="Q704" s="225">
        <v>0</v>
      </c>
      <c r="R704" s="225">
        <f>Q704*H704</f>
        <v>0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401</v>
      </c>
      <c r="AT704" s="227" t="s">
        <v>142</v>
      </c>
      <c r="AU704" s="227" t="s">
        <v>147</v>
      </c>
      <c r="AY704" s="17" t="s">
        <v>138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147</v>
      </c>
      <c r="BK704" s="228">
        <f>ROUND(I704*H704,2)</f>
        <v>0</v>
      </c>
      <c r="BL704" s="17" t="s">
        <v>401</v>
      </c>
      <c r="BM704" s="227" t="s">
        <v>875</v>
      </c>
    </row>
    <row r="705" s="12" customFormat="1" ht="22.8" customHeight="1">
      <c r="A705" s="12"/>
      <c r="B705" s="199"/>
      <c r="C705" s="200"/>
      <c r="D705" s="201" t="s">
        <v>72</v>
      </c>
      <c r="E705" s="213" t="s">
        <v>876</v>
      </c>
      <c r="F705" s="213" t="s">
        <v>877</v>
      </c>
      <c r="G705" s="200"/>
      <c r="H705" s="200"/>
      <c r="I705" s="203"/>
      <c r="J705" s="214">
        <f>BK705</f>
        <v>0</v>
      </c>
      <c r="K705" s="200"/>
      <c r="L705" s="205"/>
      <c r="M705" s="206"/>
      <c r="N705" s="207"/>
      <c r="O705" s="207"/>
      <c r="P705" s="208">
        <f>SUM(P706:P802)</f>
        <v>0</v>
      </c>
      <c r="Q705" s="207"/>
      <c r="R705" s="208">
        <f>SUM(R706:R802)</f>
        <v>0.0235</v>
      </c>
      <c r="S705" s="207"/>
      <c r="T705" s="209">
        <f>SUM(T706:T802)</f>
        <v>0.44886800000000004</v>
      </c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R705" s="210" t="s">
        <v>147</v>
      </c>
      <c r="AT705" s="211" t="s">
        <v>72</v>
      </c>
      <c r="AU705" s="211" t="s">
        <v>81</v>
      </c>
      <c r="AY705" s="210" t="s">
        <v>138</v>
      </c>
      <c r="BK705" s="212">
        <f>SUM(BK706:BK802)</f>
        <v>0</v>
      </c>
    </row>
    <row r="706" s="2" customFormat="1" ht="24.15" customHeight="1">
      <c r="A706" s="38"/>
      <c r="B706" s="39"/>
      <c r="C706" s="215" t="s">
        <v>878</v>
      </c>
      <c r="D706" s="215" t="s">
        <v>142</v>
      </c>
      <c r="E706" s="216" t="s">
        <v>879</v>
      </c>
      <c r="F706" s="217" t="s">
        <v>880</v>
      </c>
      <c r="G706" s="218" t="s">
        <v>161</v>
      </c>
      <c r="H706" s="219">
        <v>4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401</v>
      </c>
      <c r="AT706" s="227" t="s">
        <v>142</v>
      </c>
      <c r="AU706" s="227" t="s">
        <v>147</v>
      </c>
      <c r="AY706" s="17" t="s">
        <v>138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147</v>
      </c>
      <c r="BK706" s="228">
        <f>ROUND(I706*H706,2)</f>
        <v>0</v>
      </c>
      <c r="BL706" s="17" t="s">
        <v>401</v>
      </c>
      <c r="BM706" s="227" t="s">
        <v>881</v>
      </c>
    </row>
    <row r="707" s="2" customFormat="1" ht="14.4" customHeight="1">
      <c r="A707" s="38"/>
      <c r="B707" s="39"/>
      <c r="C707" s="215" t="s">
        <v>882</v>
      </c>
      <c r="D707" s="215" t="s">
        <v>142</v>
      </c>
      <c r="E707" s="216" t="s">
        <v>883</v>
      </c>
      <c r="F707" s="217" t="s">
        <v>884</v>
      </c>
      <c r="G707" s="218" t="s">
        <v>168</v>
      </c>
      <c r="H707" s="219">
        <v>18.859999999999999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</v>
      </c>
      <c r="R707" s="225">
        <f>Q707*H707</f>
        <v>0</v>
      </c>
      <c r="S707" s="225">
        <v>0.023800000000000002</v>
      </c>
      <c r="T707" s="226">
        <f>S707*H707</f>
        <v>0.44886800000000004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401</v>
      </c>
      <c r="AT707" s="227" t="s">
        <v>142</v>
      </c>
      <c r="AU707" s="227" t="s">
        <v>147</v>
      </c>
      <c r="AY707" s="17" t="s">
        <v>138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147</v>
      </c>
      <c r="BK707" s="228">
        <f>ROUND(I707*H707,2)</f>
        <v>0</v>
      </c>
      <c r="BL707" s="17" t="s">
        <v>401</v>
      </c>
      <c r="BM707" s="227" t="s">
        <v>885</v>
      </c>
    </row>
    <row r="708" s="13" customFormat="1">
      <c r="A708" s="13"/>
      <c r="B708" s="229"/>
      <c r="C708" s="230"/>
      <c r="D708" s="231" t="s">
        <v>149</v>
      </c>
      <c r="E708" s="232" t="s">
        <v>1</v>
      </c>
      <c r="F708" s="233" t="s">
        <v>187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149</v>
      </c>
      <c r="AU708" s="239" t="s">
        <v>147</v>
      </c>
      <c r="AV708" s="13" t="s">
        <v>81</v>
      </c>
      <c r="AW708" s="13" t="s">
        <v>30</v>
      </c>
      <c r="AX708" s="13" t="s">
        <v>73</v>
      </c>
      <c r="AY708" s="239" t="s">
        <v>138</v>
      </c>
    </row>
    <row r="709" s="14" customFormat="1">
      <c r="A709" s="14"/>
      <c r="B709" s="240"/>
      <c r="C709" s="241"/>
      <c r="D709" s="231" t="s">
        <v>149</v>
      </c>
      <c r="E709" s="242" t="s">
        <v>1</v>
      </c>
      <c r="F709" s="243" t="s">
        <v>886</v>
      </c>
      <c r="G709" s="241"/>
      <c r="H709" s="244">
        <v>1.5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149</v>
      </c>
      <c r="AU709" s="250" t="s">
        <v>147</v>
      </c>
      <c r="AV709" s="14" t="s">
        <v>147</v>
      </c>
      <c r="AW709" s="14" t="s">
        <v>30</v>
      </c>
      <c r="AX709" s="14" t="s">
        <v>73</v>
      </c>
      <c r="AY709" s="250" t="s">
        <v>138</v>
      </c>
    </row>
    <row r="710" s="13" customFormat="1">
      <c r="A710" s="13"/>
      <c r="B710" s="229"/>
      <c r="C710" s="230"/>
      <c r="D710" s="231" t="s">
        <v>149</v>
      </c>
      <c r="E710" s="232" t="s">
        <v>1</v>
      </c>
      <c r="F710" s="233" t="s">
        <v>189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149</v>
      </c>
      <c r="AU710" s="239" t="s">
        <v>147</v>
      </c>
      <c r="AV710" s="13" t="s">
        <v>81</v>
      </c>
      <c r="AW710" s="13" t="s">
        <v>30</v>
      </c>
      <c r="AX710" s="13" t="s">
        <v>73</v>
      </c>
      <c r="AY710" s="239" t="s">
        <v>138</v>
      </c>
    </row>
    <row r="711" s="14" customFormat="1">
      <c r="A711" s="14"/>
      <c r="B711" s="240"/>
      <c r="C711" s="241"/>
      <c r="D711" s="231" t="s">
        <v>149</v>
      </c>
      <c r="E711" s="242" t="s">
        <v>1</v>
      </c>
      <c r="F711" s="243" t="s">
        <v>887</v>
      </c>
      <c r="G711" s="241"/>
      <c r="H711" s="244">
        <v>5.8899999999999997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149</v>
      </c>
      <c r="AU711" s="250" t="s">
        <v>147</v>
      </c>
      <c r="AV711" s="14" t="s">
        <v>147</v>
      </c>
      <c r="AW711" s="14" t="s">
        <v>30</v>
      </c>
      <c r="AX711" s="14" t="s">
        <v>73</v>
      </c>
      <c r="AY711" s="250" t="s">
        <v>138</v>
      </c>
    </row>
    <row r="712" s="13" customFormat="1">
      <c r="A712" s="13"/>
      <c r="B712" s="229"/>
      <c r="C712" s="230"/>
      <c r="D712" s="231" t="s">
        <v>149</v>
      </c>
      <c r="E712" s="232" t="s">
        <v>1</v>
      </c>
      <c r="F712" s="233" t="s">
        <v>191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149</v>
      </c>
      <c r="AU712" s="239" t="s">
        <v>147</v>
      </c>
      <c r="AV712" s="13" t="s">
        <v>81</v>
      </c>
      <c r="AW712" s="13" t="s">
        <v>30</v>
      </c>
      <c r="AX712" s="13" t="s">
        <v>73</v>
      </c>
      <c r="AY712" s="239" t="s">
        <v>138</v>
      </c>
    </row>
    <row r="713" s="14" customFormat="1">
      <c r="A713" s="14"/>
      <c r="B713" s="240"/>
      <c r="C713" s="241"/>
      <c r="D713" s="231" t="s">
        <v>149</v>
      </c>
      <c r="E713" s="242" t="s">
        <v>1</v>
      </c>
      <c r="F713" s="243" t="s">
        <v>888</v>
      </c>
      <c r="G713" s="241"/>
      <c r="H713" s="244">
        <v>7.1299999999999999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149</v>
      </c>
      <c r="AU713" s="250" t="s">
        <v>147</v>
      </c>
      <c r="AV713" s="14" t="s">
        <v>147</v>
      </c>
      <c r="AW713" s="14" t="s">
        <v>30</v>
      </c>
      <c r="AX713" s="14" t="s">
        <v>73</v>
      </c>
      <c r="AY713" s="250" t="s">
        <v>138</v>
      </c>
    </row>
    <row r="714" s="13" customFormat="1">
      <c r="A714" s="13"/>
      <c r="B714" s="229"/>
      <c r="C714" s="230"/>
      <c r="D714" s="231" t="s">
        <v>149</v>
      </c>
      <c r="E714" s="232" t="s">
        <v>1</v>
      </c>
      <c r="F714" s="233" t="s">
        <v>193</v>
      </c>
      <c r="G714" s="230"/>
      <c r="H714" s="232" t="s">
        <v>1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9" t="s">
        <v>149</v>
      </c>
      <c r="AU714" s="239" t="s">
        <v>147</v>
      </c>
      <c r="AV714" s="13" t="s">
        <v>81</v>
      </c>
      <c r="AW714" s="13" t="s">
        <v>30</v>
      </c>
      <c r="AX714" s="13" t="s">
        <v>73</v>
      </c>
      <c r="AY714" s="239" t="s">
        <v>138</v>
      </c>
    </row>
    <row r="715" s="14" customFormat="1">
      <c r="A715" s="14"/>
      <c r="B715" s="240"/>
      <c r="C715" s="241"/>
      <c r="D715" s="231" t="s">
        <v>149</v>
      </c>
      <c r="E715" s="242" t="s">
        <v>1</v>
      </c>
      <c r="F715" s="243" t="s">
        <v>889</v>
      </c>
      <c r="G715" s="241"/>
      <c r="H715" s="244">
        <v>4.3399999999999999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149</v>
      </c>
      <c r="AU715" s="250" t="s">
        <v>147</v>
      </c>
      <c r="AV715" s="14" t="s">
        <v>147</v>
      </c>
      <c r="AW715" s="14" t="s">
        <v>30</v>
      </c>
      <c r="AX715" s="14" t="s">
        <v>73</v>
      </c>
      <c r="AY715" s="250" t="s">
        <v>138</v>
      </c>
    </row>
    <row r="716" s="15" customFormat="1">
      <c r="A716" s="15"/>
      <c r="B716" s="262"/>
      <c r="C716" s="263"/>
      <c r="D716" s="231" t="s">
        <v>149</v>
      </c>
      <c r="E716" s="264" t="s">
        <v>1</v>
      </c>
      <c r="F716" s="265" t="s">
        <v>165</v>
      </c>
      <c r="G716" s="263"/>
      <c r="H716" s="266">
        <v>18.859999999999999</v>
      </c>
      <c r="I716" s="267"/>
      <c r="J716" s="263"/>
      <c r="K716" s="263"/>
      <c r="L716" s="268"/>
      <c r="M716" s="269"/>
      <c r="N716" s="270"/>
      <c r="O716" s="270"/>
      <c r="P716" s="270"/>
      <c r="Q716" s="270"/>
      <c r="R716" s="270"/>
      <c r="S716" s="270"/>
      <c r="T716" s="271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2" t="s">
        <v>149</v>
      </c>
      <c r="AU716" s="272" t="s">
        <v>147</v>
      </c>
      <c r="AV716" s="15" t="s">
        <v>146</v>
      </c>
      <c r="AW716" s="15" t="s">
        <v>30</v>
      </c>
      <c r="AX716" s="15" t="s">
        <v>81</v>
      </c>
      <c r="AY716" s="272" t="s">
        <v>138</v>
      </c>
    </row>
    <row r="717" s="2" customFormat="1" ht="24.15" customHeight="1">
      <c r="A717" s="38"/>
      <c r="B717" s="39"/>
      <c r="C717" s="215" t="s">
        <v>890</v>
      </c>
      <c r="D717" s="215" t="s">
        <v>142</v>
      </c>
      <c r="E717" s="216" t="s">
        <v>891</v>
      </c>
      <c r="F717" s="217" t="s">
        <v>892</v>
      </c>
      <c r="G717" s="218" t="s">
        <v>168</v>
      </c>
      <c r="H717" s="219">
        <v>17.359999999999999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</v>
      </c>
      <c r="R717" s="225">
        <f>Q717*H717</f>
        <v>0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401</v>
      </c>
      <c r="AT717" s="227" t="s">
        <v>142</v>
      </c>
      <c r="AU717" s="227" t="s">
        <v>147</v>
      </c>
      <c r="AY717" s="17" t="s">
        <v>138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147</v>
      </c>
      <c r="BK717" s="228">
        <f>ROUND(I717*H717,2)</f>
        <v>0</v>
      </c>
      <c r="BL717" s="17" t="s">
        <v>401</v>
      </c>
      <c r="BM717" s="227" t="s">
        <v>893</v>
      </c>
    </row>
    <row r="718" s="13" customFormat="1">
      <c r="A718" s="13"/>
      <c r="B718" s="229"/>
      <c r="C718" s="230"/>
      <c r="D718" s="231" t="s">
        <v>149</v>
      </c>
      <c r="E718" s="232" t="s">
        <v>1</v>
      </c>
      <c r="F718" s="233" t="s">
        <v>189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149</v>
      </c>
      <c r="AU718" s="239" t="s">
        <v>147</v>
      </c>
      <c r="AV718" s="13" t="s">
        <v>81</v>
      </c>
      <c r="AW718" s="13" t="s">
        <v>30</v>
      </c>
      <c r="AX718" s="13" t="s">
        <v>73</v>
      </c>
      <c r="AY718" s="239" t="s">
        <v>138</v>
      </c>
    </row>
    <row r="719" s="14" customFormat="1">
      <c r="A719" s="14"/>
      <c r="B719" s="240"/>
      <c r="C719" s="241"/>
      <c r="D719" s="231" t="s">
        <v>149</v>
      </c>
      <c r="E719" s="242" t="s">
        <v>1</v>
      </c>
      <c r="F719" s="243" t="s">
        <v>887</v>
      </c>
      <c r="G719" s="241"/>
      <c r="H719" s="244">
        <v>5.8899999999999997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149</v>
      </c>
      <c r="AU719" s="250" t="s">
        <v>147</v>
      </c>
      <c r="AV719" s="14" t="s">
        <v>147</v>
      </c>
      <c r="AW719" s="14" t="s">
        <v>30</v>
      </c>
      <c r="AX719" s="14" t="s">
        <v>73</v>
      </c>
      <c r="AY719" s="250" t="s">
        <v>138</v>
      </c>
    </row>
    <row r="720" s="13" customFormat="1">
      <c r="A720" s="13"/>
      <c r="B720" s="229"/>
      <c r="C720" s="230"/>
      <c r="D720" s="231" t="s">
        <v>149</v>
      </c>
      <c r="E720" s="232" t="s">
        <v>1</v>
      </c>
      <c r="F720" s="233" t="s">
        <v>191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149</v>
      </c>
      <c r="AU720" s="239" t="s">
        <v>147</v>
      </c>
      <c r="AV720" s="13" t="s">
        <v>81</v>
      </c>
      <c r="AW720" s="13" t="s">
        <v>30</v>
      </c>
      <c r="AX720" s="13" t="s">
        <v>73</v>
      </c>
      <c r="AY720" s="239" t="s">
        <v>138</v>
      </c>
    </row>
    <row r="721" s="14" customFormat="1">
      <c r="A721" s="14"/>
      <c r="B721" s="240"/>
      <c r="C721" s="241"/>
      <c r="D721" s="231" t="s">
        <v>149</v>
      </c>
      <c r="E721" s="242" t="s">
        <v>1</v>
      </c>
      <c r="F721" s="243" t="s">
        <v>888</v>
      </c>
      <c r="G721" s="241"/>
      <c r="H721" s="244">
        <v>7.1299999999999999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149</v>
      </c>
      <c r="AU721" s="250" t="s">
        <v>147</v>
      </c>
      <c r="AV721" s="14" t="s">
        <v>147</v>
      </c>
      <c r="AW721" s="14" t="s">
        <v>30</v>
      </c>
      <c r="AX721" s="14" t="s">
        <v>73</v>
      </c>
      <c r="AY721" s="250" t="s">
        <v>138</v>
      </c>
    </row>
    <row r="722" s="13" customFormat="1">
      <c r="A722" s="13"/>
      <c r="B722" s="229"/>
      <c r="C722" s="230"/>
      <c r="D722" s="231" t="s">
        <v>149</v>
      </c>
      <c r="E722" s="232" t="s">
        <v>1</v>
      </c>
      <c r="F722" s="233" t="s">
        <v>193</v>
      </c>
      <c r="G722" s="230"/>
      <c r="H722" s="232" t="s">
        <v>1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9" t="s">
        <v>149</v>
      </c>
      <c r="AU722" s="239" t="s">
        <v>147</v>
      </c>
      <c r="AV722" s="13" t="s">
        <v>81</v>
      </c>
      <c r="AW722" s="13" t="s">
        <v>30</v>
      </c>
      <c r="AX722" s="13" t="s">
        <v>73</v>
      </c>
      <c r="AY722" s="239" t="s">
        <v>138</v>
      </c>
    </row>
    <row r="723" s="14" customFormat="1">
      <c r="A723" s="14"/>
      <c r="B723" s="240"/>
      <c r="C723" s="241"/>
      <c r="D723" s="231" t="s">
        <v>149</v>
      </c>
      <c r="E723" s="242" t="s">
        <v>1</v>
      </c>
      <c r="F723" s="243" t="s">
        <v>889</v>
      </c>
      <c r="G723" s="241"/>
      <c r="H723" s="244">
        <v>4.3399999999999999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149</v>
      </c>
      <c r="AU723" s="250" t="s">
        <v>147</v>
      </c>
      <c r="AV723" s="14" t="s">
        <v>147</v>
      </c>
      <c r="AW723" s="14" t="s">
        <v>30</v>
      </c>
      <c r="AX723" s="14" t="s">
        <v>73</v>
      </c>
      <c r="AY723" s="250" t="s">
        <v>138</v>
      </c>
    </row>
    <row r="724" s="15" customFormat="1">
      <c r="A724" s="15"/>
      <c r="B724" s="262"/>
      <c r="C724" s="263"/>
      <c r="D724" s="231" t="s">
        <v>149</v>
      </c>
      <c r="E724" s="264" t="s">
        <v>1</v>
      </c>
      <c r="F724" s="265" t="s">
        <v>165</v>
      </c>
      <c r="G724" s="263"/>
      <c r="H724" s="266">
        <v>17.359999999999999</v>
      </c>
      <c r="I724" s="267"/>
      <c r="J724" s="263"/>
      <c r="K724" s="263"/>
      <c r="L724" s="268"/>
      <c r="M724" s="269"/>
      <c r="N724" s="270"/>
      <c r="O724" s="270"/>
      <c r="P724" s="270"/>
      <c r="Q724" s="270"/>
      <c r="R724" s="270"/>
      <c r="S724" s="270"/>
      <c r="T724" s="271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2" t="s">
        <v>149</v>
      </c>
      <c r="AU724" s="272" t="s">
        <v>147</v>
      </c>
      <c r="AV724" s="15" t="s">
        <v>146</v>
      </c>
      <c r="AW724" s="15" t="s">
        <v>30</v>
      </c>
      <c r="AX724" s="15" t="s">
        <v>81</v>
      </c>
      <c r="AY724" s="272" t="s">
        <v>138</v>
      </c>
    </row>
    <row r="725" s="2" customFormat="1" ht="24.15" customHeight="1">
      <c r="A725" s="38"/>
      <c r="B725" s="39"/>
      <c r="C725" s="215" t="s">
        <v>894</v>
      </c>
      <c r="D725" s="215" t="s">
        <v>142</v>
      </c>
      <c r="E725" s="216" t="s">
        <v>895</v>
      </c>
      <c r="F725" s="217" t="s">
        <v>896</v>
      </c>
      <c r="G725" s="218" t="s">
        <v>168</v>
      </c>
      <c r="H725" s="219">
        <v>18.859999999999999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401</v>
      </c>
      <c r="AT725" s="227" t="s">
        <v>142</v>
      </c>
      <c r="AU725" s="227" t="s">
        <v>147</v>
      </c>
      <c r="AY725" s="17" t="s">
        <v>138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147</v>
      </c>
      <c r="BK725" s="228">
        <f>ROUND(I725*H725,2)</f>
        <v>0</v>
      </c>
      <c r="BL725" s="17" t="s">
        <v>401</v>
      </c>
      <c r="BM725" s="227" t="s">
        <v>897</v>
      </c>
    </row>
    <row r="726" s="13" customFormat="1">
      <c r="A726" s="13"/>
      <c r="B726" s="229"/>
      <c r="C726" s="230"/>
      <c r="D726" s="231" t="s">
        <v>149</v>
      </c>
      <c r="E726" s="232" t="s">
        <v>1</v>
      </c>
      <c r="F726" s="233" t="s">
        <v>187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149</v>
      </c>
      <c r="AU726" s="239" t="s">
        <v>147</v>
      </c>
      <c r="AV726" s="13" t="s">
        <v>81</v>
      </c>
      <c r="AW726" s="13" t="s">
        <v>30</v>
      </c>
      <c r="AX726" s="13" t="s">
        <v>73</v>
      </c>
      <c r="AY726" s="239" t="s">
        <v>138</v>
      </c>
    </row>
    <row r="727" s="14" customFormat="1">
      <c r="A727" s="14"/>
      <c r="B727" s="240"/>
      <c r="C727" s="241"/>
      <c r="D727" s="231" t="s">
        <v>149</v>
      </c>
      <c r="E727" s="242" t="s">
        <v>1</v>
      </c>
      <c r="F727" s="243" t="s">
        <v>886</v>
      </c>
      <c r="G727" s="241"/>
      <c r="H727" s="244">
        <v>1.5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149</v>
      </c>
      <c r="AU727" s="250" t="s">
        <v>147</v>
      </c>
      <c r="AV727" s="14" t="s">
        <v>147</v>
      </c>
      <c r="AW727" s="14" t="s">
        <v>30</v>
      </c>
      <c r="AX727" s="14" t="s">
        <v>73</v>
      </c>
      <c r="AY727" s="250" t="s">
        <v>138</v>
      </c>
    </row>
    <row r="728" s="13" customFormat="1">
      <c r="A728" s="13"/>
      <c r="B728" s="229"/>
      <c r="C728" s="230"/>
      <c r="D728" s="231" t="s">
        <v>149</v>
      </c>
      <c r="E728" s="232" t="s">
        <v>1</v>
      </c>
      <c r="F728" s="233" t="s">
        <v>189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149</v>
      </c>
      <c r="AU728" s="239" t="s">
        <v>147</v>
      </c>
      <c r="AV728" s="13" t="s">
        <v>81</v>
      </c>
      <c r="AW728" s="13" t="s">
        <v>30</v>
      </c>
      <c r="AX728" s="13" t="s">
        <v>73</v>
      </c>
      <c r="AY728" s="239" t="s">
        <v>138</v>
      </c>
    </row>
    <row r="729" s="14" customFormat="1">
      <c r="A729" s="14"/>
      <c r="B729" s="240"/>
      <c r="C729" s="241"/>
      <c r="D729" s="231" t="s">
        <v>149</v>
      </c>
      <c r="E729" s="242" t="s">
        <v>1</v>
      </c>
      <c r="F729" s="243" t="s">
        <v>887</v>
      </c>
      <c r="G729" s="241"/>
      <c r="H729" s="244">
        <v>5.8899999999999997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149</v>
      </c>
      <c r="AU729" s="250" t="s">
        <v>147</v>
      </c>
      <c r="AV729" s="14" t="s">
        <v>147</v>
      </c>
      <c r="AW729" s="14" t="s">
        <v>30</v>
      </c>
      <c r="AX729" s="14" t="s">
        <v>73</v>
      </c>
      <c r="AY729" s="250" t="s">
        <v>138</v>
      </c>
    </row>
    <row r="730" s="13" customFormat="1">
      <c r="A730" s="13"/>
      <c r="B730" s="229"/>
      <c r="C730" s="230"/>
      <c r="D730" s="231" t="s">
        <v>149</v>
      </c>
      <c r="E730" s="232" t="s">
        <v>1</v>
      </c>
      <c r="F730" s="233" t="s">
        <v>191</v>
      </c>
      <c r="G730" s="230"/>
      <c r="H730" s="232" t="s">
        <v>1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149</v>
      </c>
      <c r="AU730" s="239" t="s">
        <v>147</v>
      </c>
      <c r="AV730" s="13" t="s">
        <v>81</v>
      </c>
      <c r="AW730" s="13" t="s">
        <v>30</v>
      </c>
      <c r="AX730" s="13" t="s">
        <v>73</v>
      </c>
      <c r="AY730" s="239" t="s">
        <v>138</v>
      </c>
    </row>
    <row r="731" s="14" customFormat="1">
      <c r="A731" s="14"/>
      <c r="B731" s="240"/>
      <c r="C731" s="241"/>
      <c r="D731" s="231" t="s">
        <v>149</v>
      </c>
      <c r="E731" s="242" t="s">
        <v>1</v>
      </c>
      <c r="F731" s="243" t="s">
        <v>888</v>
      </c>
      <c r="G731" s="241"/>
      <c r="H731" s="244">
        <v>7.1299999999999999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149</v>
      </c>
      <c r="AU731" s="250" t="s">
        <v>147</v>
      </c>
      <c r="AV731" s="14" t="s">
        <v>147</v>
      </c>
      <c r="AW731" s="14" t="s">
        <v>30</v>
      </c>
      <c r="AX731" s="14" t="s">
        <v>73</v>
      </c>
      <c r="AY731" s="250" t="s">
        <v>138</v>
      </c>
    </row>
    <row r="732" s="13" customFormat="1">
      <c r="A732" s="13"/>
      <c r="B732" s="229"/>
      <c r="C732" s="230"/>
      <c r="D732" s="231" t="s">
        <v>149</v>
      </c>
      <c r="E732" s="232" t="s">
        <v>1</v>
      </c>
      <c r="F732" s="233" t="s">
        <v>193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149</v>
      </c>
      <c r="AU732" s="239" t="s">
        <v>147</v>
      </c>
      <c r="AV732" s="13" t="s">
        <v>81</v>
      </c>
      <c r="AW732" s="13" t="s">
        <v>30</v>
      </c>
      <c r="AX732" s="13" t="s">
        <v>73</v>
      </c>
      <c r="AY732" s="239" t="s">
        <v>138</v>
      </c>
    </row>
    <row r="733" s="14" customFormat="1">
      <c r="A733" s="14"/>
      <c r="B733" s="240"/>
      <c r="C733" s="241"/>
      <c r="D733" s="231" t="s">
        <v>149</v>
      </c>
      <c r="E733" s="242" t="s">
        <v>1</v>
      </c>
      <c r="F733" s="243" t="s">
        <v>889</v>
      </c>
      <c r="G733" s="241"/>
      <c r="H733" s="244">
        <v>4.3399999999999999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149</v>
      </c>
      <c r="AU733" s="250" t="s">
        <v>147</v>
      </c>
      <c r="AV733" s="14" t="s">
        <v>147</v>
      </c>
      <c r="AW733" s="14" t="s">
        <v>30</v>
      </c>
      <c r="AX733" s="14" t="s">
        <v>73</v>
      </c>
      <c r="AY733" s="250" t="s">
        <v>138</v>
      </c>
    </row>
    <row r="734" s="15" customFormat="1">
      <c r="A734" s="15"/>
      <c r="B734" s="262"/>
      <c r="C734" s="263"/>
      <c r="D734" s="231" t="s">
        <v>149</v>
      </c>
      <c r="E734" s="264" t="s">
        <v>1</v>
      </c>
      <c r="F734" s="265" t="s">
        <v>165</v>
      </c>
      <c r="G734" s="263"/>
      <c r="H734" s="266">
        <v>18.859999999999999</v>
      </c>
      <c r="I734" s="267"/>
      <c r="J734" s="263"/>
      <c r="K734" s="263"/>
      <c r="L734" s="268"/>
      <c r="M734" s="269"/>
      <c r="N734" s="270"/>
      <c r="O734" s="270"/>
      <c r="P734" s="270"/>
      <c r="Q734" s="270"/>
      <c r="R734" s="270"/>
      <c r="S734" s="270"/>
      <c r="T734" s="271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2" t="s">
        <v>149</v>
      </c>
      <c r="AU734" s="272" t="s">
        <v>147</v>
      </c>
      <c r="AV734" s="15" t="s">
        <v>146</v>
      </c>
      <c r="AW734" s="15" t="s">
        <v>30</v>
      </c>
      <c r="AX734" s="15" t="s">
        <v>81</v>
      </c>
      <c r="AY734" s="272" t="s">
        <v>138</v>
      </c>
    </row>
    <row r="735" s="2" customFormat="1" ht="24.15" customHeight="1">
      <c r="A735" s="38"/>
      <c r="B735" s="39"/>
      <c r="C735" s="215" t="s">
        <v>898</v>
      </c>
      <c r="D735" s="215" t="s">
        <v>142</v>
      </c>
      <c r="E735" s="216" t="s">
        <v>899</v>
      </c>
      <c r="F735" s="217" t="s">
        <v>900</v>
      </c>
      <c r="G735" s="218" t="s">
        <v>161</v>
      </c>
      <c r="H735" s="219">
        <v>1</v>
      </c>
      <c r="I735" s="220"/>
      <c r="J735" s="221">
        <f>ROUND(I735*H735,2)</f>
        <v>0</v>
      </c>
      <c r="K735" s="222"/>
      <c r="L735" s="44"/>
      <c r="M735" s="223" t="s">
        <v>1</v>
      </c>
      <c r="N735" s="224" t="s">
        <v>39</v>
      </c>
      <c r="O735" s="91"/>
      <c r="P735" s="225">
        <f>O735*H735</f>
        <v>0</v>
      </c>
      <c r="Q735" s="225">
        <v>0</v>
      </c>
      <c r="R735" s="225">
        <f>Q735*H735</f>
        <v>0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401</v>
      </c>
      <c r="AT735" s="227" t="s">
        <v>142</v>
      </c>
      <c r="AU735" s="227" t="s">
        <v>147</v>
      </c>
      <c r="AY735" s="17" t="s">
        <v>138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147</v>
      </c>
      <c r="BK735" s="228">
        <f>ROUND(I735*H735,2)</f>
        <v>0</v>
      </c>
      <c r="BL735" s="17" t="s">
        <v>401</v>
      </c>
      <c r="BM735" s="227" t="s">
        <v>901</v>
      </c>
    </row>
    <row r="736" s="13" customFormat="1">
      <c r="A736" s="13"/>
      <c r="B736" s="229"/>
      <c r="C736" s="230"/>
      <c r="D736" s="231" t="s">
        <v>149</v>
      </c>
      <c r="E736" s="232" t="s">
        <v>1</v>
      </c>
      <c r="F736" s="233" t="s">
        <v>334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149</v>
      </c>
      <c r="AU736" s="239" t="s">
        <v>147</v>
      </c>
      <c r="AV736" s="13" t="s">
        <v>81</v>
      </c>
      <c r="AW736" s="13" t="s">
        <v>30</v>
      </c>
      <c r="AX736" s="13" t="s">
        <v>73</v>
      </c>
      <c r="AY736" s="239" t="s">
        <v>138</v>
      </c>
    </row>
    <row r="737" s="14" customFormat="1">
      <c r="A737" s="14"/>
      <c r="B737" s="240"/>
      <c r="C737" s="241"/>
      <c r="D737" s="231" t="s">
        <v>149</v>
      </c>
      <c r="E737" s="242" t="s">
        <v>1</v>
      </c>
      <c r="F737" s="243" t="s">
        <v>81</v>
      </c>
      <c r="G737" s="241"/>
      <c r="H737" s="244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149</v>
      </c>
      <c r="AU737" s="250" t="s">
        <v>147</v>
      </c>
      <c r="AV737" s="14" t="s">
        <v>147</v>
      </c>
      <c r="AW737" s="14" t="s">
        <v>30</v>
      </c>
      <c r="AX737" s="14" t="s">
        <v>81</v>
      </c>
      <c r="AY737" s="250" t="s">
        <v>138</v>
      </c>
    </row>
    <row r="738" s="2" customFormat="1" ht="24.15" customHeight="1">
      <c r="A738" s="38"/>
      <c r="B738" s="39"/>
      <c r="C738" s="251" t="s">
        <v>902</v>
      </c>
      <c r="D738" s="251" t="s">
        <v>153</v>
      </c>
      <c r="E738" s="252" t="s">
        <v>903</v>
      </c>
      <c r="F738" s="253" t="s">
        <v>904</v>
      </c>
      <c r="G738" s="254" t="s">
        <v>161</v>
      </c>
      <c r="H738" s="255">
        <v>1</v>
      </c>
      <c r="I738" s="256"/>
      <c r="J738" s="257">
        <f>ROUND(I738*H738,2)</f>
        <v>0</v>
      </c>
      <c r="K738" s="258"/>
      <c r="L738" s="259"/>
      <c r="M738" s="260" t="s">
        <v>1</v>
      </c>
      <c r="N738" s="261" t="s">
        <v>39</v>
      </c>
      <c r="O738" s="91"/>
      <c r="P738" s="225">
        <f>O738*H738</f>
        <v>0</v>
      </c>
      <c r="Q738" s="225">
        <v>0.023</v>
      </c>
      <c r="R738" s="225">
        <f>Q738*H738</f>
        <v>0.023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336</v>
      </c>
      <c r="AT738" s="227" t="s">
        <v>153</v>
      </c>
      <c r="AU738" s="227" t="s">
        <v>147</v>
      </c>
      <c r="AY738" s="17" t="s">
        <v>138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147</v>
      </c>
      <c r="BK738" s="228">
        <f>ROUND(I738*H738,2)</f>
        <v>0</v>
      </c>
      <c r="BL738" s="17" t="s">
        <v>401</v>
      </c>
      <c r="BM738" s="227" t="s">
        <v>905</v>
      </c>
    </row>
    <row r="739" s="13" customFormat="1">
      <c r="A739" s="13"/>
      <c r="B739" s="229"/>
      <c r="C739" s="230"/>
      <c r="D739" s="231" t="s">
        <v>149</v>
      </c>
      <c r="E739" s="232" t="s">
        <v>1</v>
      </c>
      <c r="F739" s="233" t="s">
        <v>334</v>
      </c>
      <c r="G739" s="230"/>
      <c r="H739" s="232" t="s">
        <v>1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149</v>
      </c>
      <c r="AU739" s="239" t="s">
        <v>147</v>
      </c>
      <c r="AV739" s="13" t="s">
        <v>81</v>
      </c>
      <c r="AW739" s="13" t="s">
        <v>30</v>
      </c>
      <c r="AX739" s="13" t="s">
        <v>73</v>
      </c>
      <c r="AY739" s="239" t="s">
        <v>138</v>
      </c>
    </row>
    <row r="740" s="14" customFormat="1">
      <c r="A740" s="14"/>
      <c r="B740" s="240"/>
      <c r="C740" s="241"/>
      <c r="D740" s="231" t="s">
        <v>149</v>
      </c>
      <c r="E740" s="242" t="s">
        <v>1</v>
      </c>
      <c r="F740" s="243" t="s">
        <v>81</v>
      </c>
      <c r="G740" s="241"/>
      <c r="H740" s="244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149</v>
      </c>
      <c r="AU740" s="250" t="s">
        <v>147</v>
      </c>
      <c r="AV740" s="14" t="s">
        <v>147</v>
      </c>
      <c r="AW740" s="14" t="s">
        <v>30</v>
      </c>
      <c r="AX740" s="14" t="s">
        <v>81</v>
      </c>
      <c r="AY740" s="250" t="s">
        <v>138</v>
      </c>
    </row>
    <row r="741" s="2" customFormat="1" ht="24.15" customHeight="1">
      <c r="A741" s="38"/>
      <c r="B741" s="39"/>
      <c r="C741" s="251" t="s">
        <v>906</v>
      </c>
      <c r="D741" s="251" t="s">
        <v>153</v>
      </c>
      <c r="E741" s="252" t="s">
        <v>907</v>
      </c>
      <c r="F741" s="253" t="s">
        <v>908</v>
      </c>
      <c r="G741" s="254" t="s">
        <v>161</v>
      </c>
      <c r="H741" s="255">
        <v>1</v>
      </c>
      <c r="I741" s="256"/>
      <c r="J741" s="257">
        <f>ROUND(I741*H741,2)</f>
        <v>0</v>
      </c>
      <c r="K741" s="258"/>
      <c r="L741" s="259"/>
      <c r="M741" s="260" t="s">
        <v>1</v>
      </c>
      <c r="N741" s="261" t="s">
        <v>39</v>
      </c>
      <c r="O741" s="91"/>
      <c r="P741" s="225">
        <f>O741*H741</f>
        <v>0</v>
      </c>
      <c r="Q741" s="225">
        <v>0.00050000000000000001</v>
      </c>
      <c r="R741" s="225">
        <f>Q741*H741</f>
        <v>0.00050000000000000001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336</v>
      </c>
      <c r="AT741" s="227" t="s">
        <v>153</v>
      </c>
      <c r="AU741" s="227" t="s">
        <v>147</v>
      </c>
      <c r="AY741" s="17" t="s">
        <v>138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147</v>
      </c>
      <c r="BK741" s="228">
        <f>ROUND(I741*H741,2)</f>
        <v>0</v>
      </c>
      <c r="BL741" s="17" t="s">
        <v>401</v>
      </c>
      <c r="BM741" s="227" t="s">
        <v>909</v>
      </c>
    </row>
    <row r="742" s="13" customFormat="1">
      <c r="A742" s="13"/>
      <c r="B742" s="229"/>
      <c r="C742" s="230"/>
      <c r="D742" s="231" t="s">
        <v>149</v>
      </c>
      <c r="E742" s="232" t="s">
        <v>1</v>
      </c>
      <c r="F742" s="233" t="s">
        <v>910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149</v>
      </c>
      <c r="AU742" s="239" t="s">
        <v>147</v>
      </c>
      <c r="AV742" s="13" t="s">
        <v>81</v>
      </c>
      <c r="AW742" s="13" t="s">
        <v>30</v>
      </c>
      <c r="AX742" s="13" t="s">
        <v>73</v>
      </c>
      <c r="AY742" s="239" t="s">
        <v>138</v>
      </c>
    </row>
    <row r="743" s="14" customFormat="1">
      <c r="A743" s="14"/>
      <c r="B743" s="240"/>
      <c r="C743" s="241"/>
      <c r="D743" s="231" t="s">
        <v>149</v>
      </c>
      <c r="E743" s="242" t="s">
        <v>1</v>
      </c>
      <c r="F743" s="243" t="s">
        <v>81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149</v>
      </c>
      <c r="AU743" s="250" t="s">
        <v>147</v>
      </c>
      <c r="AV743" s="14" t="s">
        <v>147</v>
      </c>
      <c r="AW743" s="14" t="s">
        <v>30</v>
      </c>
      <c r="AX743" s="14" t="s">
        <v>81</v>
      </c>
      <c r="AY743" s="250" t="s">
        <v>138</v>
      </c>
    </row>
    <row r="744" s="2" customFormat="1" ht="14.4" customHeight="1">
      <c r="A744" s="38"/>
      <c r="B744" s="39"/>
      <c r="C744" s="215" t="s">
        <v>911</v>
      </c>
      <c r="D744" s="215" t="s">
        <v>142</v>
      </c>
      <c r="E744" s="216" t="s">
        <v>912</v>
      </c>
      <c r="F744" s="217" t="s">
        <v>913</v>
      </c>
      <c r="G744" s="218" t="s">
        <v>168</v>
      </c>
      <c r="H744" s="219">
        <v>18.859999999999999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401</v>
      </c>
      <c r="AT744" s="227" t="s">
        <v>142</v>
      </c>
      <c r="AU744" s="227" t="s">
        <v>147</v>
      </c>
      <c r="AY744" s="17" t="s">
        <v>138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147</v>
      </c>
      <c r="BK744" s="228">
        <f>ROUND(I744*H744,2)</f>
        <v>0</v>
      </c>
      <c r="BL744" s="17" t="s">
        <v>401</v>
      </c>
      <c r="BM744" s="227" t="s">
        <v>914</v>
      </c>
    </row>
    <row r="745" s="13" customFormat="1">
      <c r="A745" s="13"/>
      <c r="B745" s="229"/>
      <c r="C745" s="230"/>
      <c r="D745" s="231" t="s">
        <v>149</v>
      </c>
      <c r="E745" s="232" t="s">
        <v>1</v>
      </c>
      <c r="F745" s="233" t="s">
        <v>187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149</v>
      </c>
      <c r="AU745" s="239" t="s">
        <v>147</v>
      </c>
      <c r="AV745" s="13" t="s">
        <v>81</v>
      </c>
      <c r="AW745" s="13" t="s">
        <v>30</v>
      </c>
      <c r="AX745" s="13" t="s">
        <v>73</v>
      </c>
      <c r="AY745" s="239" t="s">
        <v>138</v>
      </c>
    </row>
    <row r="746" s="14" customFormat="1">
      <c r="A746" s="14"/>
      <c r="B746" s="240"/>
      <c r="C746" s="241"/>
      <c r="D746" s="231" t="s">
        <v>149</v>
      </c>
      <c r="E746" s="242" t="s">
        <v>1</v>
      </c>
      <c r="F746" s="243" t="s">
        <v>886</v>
      </c>
      <c r="G746" s="241"/>
      <c r="H746" s="244">
        <v>1.5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149</v>
      </c>
      <c r="AU746" s="250" t="s">
        <v>147</v>
      </c>
      <c r="AV746" s="14" t="s">
        <v>147</v>
      </c>
      <c r="AW746" s="14" t="s">
        <v>30</v>
      </c>
      <c r="AX746" s="14" t="s">
        <v>73</v>
      </c>
      <c r="AY746" s="250" t="s">
        <v>138</v>
      </c>
    </row>
    <row r="747" s="13" customFormat="1">
      <c r="A747" s="13"/>
      <c r="B747" s="229"/>
      <c r="C747" s="230"/>
      <c r="D747" s="231" t="s">
        <v>149</v>
      </c>
      <c r="E747" s="232" t="s">
        <v>1</v>
      </c>
      <c r="F747" s="233" t="s">
        <v>189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149</v>
      </c>
      <c r="AU747" s="239" t="s">
        <v>147</v>
      </c>
      <c r="AV747" s="13" t="s">
        <v>81</v>
      </c>
      <c r="AW747" s="13" t="s">
        <v>30</v>
      </c>
      <c r="AX747" s="13" t="s">
        <v>73</v>
      </c>
      <c r="AY747" s="239" t="s">
        <v>138</v>
      </c>
    </row>
    <row r="748" s="14" customFormat="1">
      <c r="A748" s="14"/>
      <c r="B748" s="240"/>
      <c r="C748" s="241"/>
      <c r="D748" s="231" t="s">
        <v>149</v>
      </c>
      <c r="E748" s="242" t="s">
        <v>1</v>
      </c>
      <c r="F748" s="243" t="s">
        <v>887</v>
      </c>
      <c r="G748" s="241"/>
      <c r="H748" s="244">
        <v>5.8899999999999997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149</v>
      </c>
      <c r="AU748" s="250" t="s">
        <v>147</v>
      </c>
      <c r="AV748" s="14" t="s">
        <v>147</v>
      </c>
      <c r="AW748" s="14" t="s">
        <v>30</v>
      </c>
      <c r="AX748" s="14" t="s">
        <v>73</v>
      </c>
      <c r="AY748" s="250" t="s">
        <v>138</v>
      </c>
    </row>
    <row r="749" s="13" customFormat="1">
      <c r="A749" s="13"/>
      <c r="B749" s="229"/>
      <c r="C749" s="230"/>
      <c r="D749" s="231" t="s">
        <v>149</v>
      </c>
      <c r="E749" s="232" t="s">
        <v>1</v>
      </c>
      <c r="F749" s="233" t="s">
        <v>191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149</v>
      </c>
      <c r="AU749" s="239" t="s">
        <v>147</v>
      </c>
      <c r="AV749" s="13" t="s">
        <v>81</v>
      </c>
      <c r="AW749" s="13" t="s">
        <v>30</v>
      </c>
      <c r="AX749" s="13" t="s">
        <v>73</v>
      </c>
      <c r="AY749" s="239" t="s">
        <v>138</v>
      </c>
    </row>
    <row r="750" s="14" customFormat="1">
      <c r="A750" s="14"/>
      <c r="B750" s="240"/>
      <c r="C750" s="241"/>
      <c r="D750" s="231" t="s">
        <v>149</v>
      </c>
      <c r="E750" s="242" t="s">
        <v>1</v>
      </c>
      <c r="F750" s="243" t="s">
        <v>888</v>
      </c>
      <c r="G750" s="241"/>
      <c r="H750" s="244">
        <v>7.1299999999999999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149</v>
      </c>
      <c r="AU750" s="250" t="s">
        <v>147</v>
      </c>
      <c r="AV750" s="14" t="s">
        <v>147</v>
      </c>
      <c r="AW750" s="14" t="s">
        <v>30</v>
      </c>
      <c r="AX750" s="14" t="s">
        <v>73</v>
      </c>
      <c r="AY750" s="250" t="s">
        <v>138</v>
      </c>
    </row>
    <row r="751" s="13" customFormat="1">
      <c r="A751" s="13"/>
      <c r="B751" s="229"/>
      <c r="C751" s="230"/>
      <c r="D751" s="231" t="s">
        <v>149</v>
      </c>
      <c r="E751" s="232" t="s">
        <v>1</v>
      </c>
      <c r="F751" s="233" t="s">
        <v>193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149</v>
      </c>
      <c r="AU751" s="239" t="s">
        <v>147</v>
      </c>
      <c r="AV751" s="13" t="s">
        <v>81</v>
      </c>
      <c r="AW751" s="13" t="s">
        <v>30</v>
      </c>
      <c r="AX751" s="13" t="s">
        <v>73</v>
      </c>
      <c r="AY751" s="239" t="s">
        <v>138</v>
      </c>
    </row>
    <row r="752" s="14" customFormat="1">
      <c r="A752" s="14"/>
      <c r="B752" s="240"/>
      <c r="C752" s="241"/>
      <c r="D752" s="231" t="s">
        <v>149</v>
      </c>
      <c r="E752" s="242" t="s">
        <v>1</v>
      </c>
      <c r="F752" s="243" t="s">
        <v>889</v>
      </c>
      <c r="G752" s="241"/>
      <c r="H752" s="244">
        <v>4.3399999999999999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149</v>
      </c>
      <c r="AU752" s="250" t="s">
        <v>147</v>
      </c>
      <c r="AV752" s="14" t="s">
        <v>147</v>
      </c>
      <c r="AW752" s="14" t="s">
        <v>30</v>
      </c>
      <c r="AX752" s="14" t="s">
        <v>73</v>
      </c>
      <c r="AY752" s="250" t="s">
        <v>138</v>
      </c>
    </row>
    <row r="753" s="15" customFormat="1">
      <c r="A753" s="15"/>
      <c r="B753" s="262"/>
      <c r="C753" s="263"/>
      <c r="D753" s="231" t="s">
        <v>149</v>
      </c>
      <c r="E753" s="264" t="s">
        <v>1</v>
      </c>
      <c r="F753" s="265" t="s">
        <v>165</v>
      </c>
      <c r="G753" s="263"/>
      <c r="H753" s="266">
        <v>18.859999999999999</v>
      </c>
      <c r="I753" s="267"/>
      <c r="J753" s="263"/>
      <c r="K753" s="263"/>
      <c r="L753" s="268"/>
      <c r="M753" s="269"/>
      <c r="N753" s="270"/>
      <c r="O753" s="270"/>
      <c r="P753" s="270"/>
      <c r="Q753" s="270"/>
      <c r="R753" s="270"/>
      <c r="S753" s="270"/>
      <c r="T753" s="271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72" t="s">
        <v>149</v>
      </c>
      <c r="AU753" s="272" t="s">
        <v>147</v>
      </c>
      <c r="AV753" s="15" t="s">
        <v>146</v>
      </c>
      <c r="AW753" s="15" t="s">
        <v>30</v>
      </c>
      <c r="AX753" s="15" t="s">
        <v>81</v>
      </c>
      <c r="AY753" s="272" t="s">
        <v>138</v>
      </c>
    </row>
    <row r="754" s="2" customFormat="1" ht="14.4" customHeight="1">
      <c r="A754" s="38"/>
      <c r="B754" s="39"/>
      <c r="C754" s="215" t="s">
        <v>915</v>
      </c>
      <c r="D754" s="215" t="s">
        <v>142</v>
      </c>
      <c r="E754" s="216" t="s">
        <v>916</v>
      </c>
      <c r="F754" s="217" t="s">
        <v>917</v>
      </c>
      <c r="G754" s="218" t="s">
        <v>168</v>
      </c>
      <c r="H754" s="219">
        <v>17.359999999999999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401</v>
      </c>
      <c r="AT754" s="227" t="s">
        <v>142</v>
      </c>
      <c r="AU754" s="227" t="s">
        <v>147</v>
      </c>
      <c r="AY754" s="17" t="s">
        <v>138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147</v>
      </c>
      <c r="BK754" s="228">
        <f>ROUND(I754*H754,2)</f>
        <v>0</v>
      </c>
      <c r="BL754" s="17" t="s">
        <v>401</v>
      </c>
      <c r="BM754" s="227" t="s">
        <v>918</v>
      </c>
    </row>
    <row r="755" s="13" customFormat="1">
      <c r="A755" s="13"/>
      <c r="B755" s="229"/>
      <c r="C755" s="230"/>
      <c r="D755" s="231" t="s">
        <v>149</v>
      </c>
      <c r="E755" s="232" t="s">
        <v>1</v>
      </c>
      <c r="F755" s="233" t="s">
        <v>189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149</v>
      </c>
      <c r="AU755" s="239" t="s">
        <v>147</v>
      </c>
      <c r="AV755" s="13" t="s">
        <v>81</v>
      </c>
      <c r="AW755" s="13" t="s">
        <v>30</v>
      </c>
      <c r="AX755" s="13" t="s">
        <v>73</v>
      </c>
      <c r="AY755" s="239" t="s">
        <v>138</v>
      </c>
    </row>
    <row r="756" s="14" customFormat="1">
      <c r="A756" s="14"/>
      <c r="B756" s="240"/>
      <c r="C756" s="241"/>
      <c r="D756" s="231" t="s">
        <v>149</v>
      </c>
      <c r="E756" s="242" t="s">
        <v>1</v>
      </c>
      <c r="F756" s="243" t="s">
        <v>887</v>
      </c>
      <c r="G756" s="241"/>
      <c r="H756" s="244">
        <v>5.8899999999999997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149</v>
      </c>
      <c r="AU756" s="250" t="s">
        <v>147</v>
      </c>
      <c r="AV756" s="14" t="s">
        <v>147</v>
      </c>
      <c r="AW756" s="14" t="s">
        <v>30</v>
      </c>
      <c r="AX756" s="14" t="s">
        <v>73</v>
      </c>
      <c r="AY756" s="250" t="s">
        <v>138</v>
      </c>
    </row>
    <row r="757" s="13" customFormat="1">
      <c r="A757" s="13"/>
      <c r="B757" s="229"/>
      <c r="C757" s="230"/>
      <c r="D757" s="231" t="s">
        <v>149</v>
      </c>
      <c r="E757" s="232" t="s">
        <v>1</v>
      </c>
      <c r="F757" s="233" t="s">
        <v>191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149</v>
      </c>
      <c r="AU757" s="239" t="s">
        <v>147</v>
      </c>
      <c r="AV757" s="13" t="s">
        <v>81</v>
      </c>
      <c r="AW757" s="13" t="s">
        <v>30</v>
      </c>
      <c r="AX757" s="13" t="s">
        <v>73</v>
      </c>
      <c r="AY757" s="239" t="s">
        <v>138</v>
      </c>
    </row>
    <row r="758" s="14" customFormat="1">
      <c r="A758" s="14"/>
      <c r="B758" s="240"/>
      <c r="C758" s="241"/>
      <c r="D758" s="231" t="s">
        <v>149</v>
      </c>
      <c r="E758" s="242" t="s">
        <v>1</v>
      </c>
      <c r="F758" s="243" t="s">
        <v>888</v>
      </c>
      <c r="G758" s="241"/>
      <c r="H758" s="244">
        <v>7.1299999999999999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149</v>
      </c>
      <c r="AU758" s="250" t="s">
        <v>147</v>
      </c>
      <c r="AV758" s="14" t="s">
        <v>147</v>
      </c>
      <c r="AW758" s="14" t="s">
        <v>30</v>
      </c>
      <c r="AX758" s="14" t="s">
        <v>73</v>
      </c>
      <c r="AY758" s="250" t="s">
        <v>138</v>
      </c>
    </row>
    <row r="759" s="13" customFormat="1">
      <c r="A759" s="13"/>
      <c r="B759" s="229"/>
      <c r="C759" s="230"/>
      <c r="D759" s="231" t="s">
        <v>149</v>
      </c>
      <c r="E759" s="232" t="s">
        <v>1</v>
      </c>
      <c r="F759" s="233" t="s">
        <v>193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149</v>
      </c>
      <c r="AU759" s="239" t="s">
        <v>147</v>
      </c>
      <c r="AV759" s="13" t="s">
        <v>81</v>
      </c>
      <c r="AW759" s="13" t="s">
        <v>30</v>
      </c>
      <c r="AX759" s="13" t="s">
        <v>73</v>
      </c>
      <c r="AY759" s="239" t="s">
        <v>138</v>
      </c>
    </row>
    <row r="760" s="14" customFormat="1">
      <c r="A760" s="14"/>
      <c r="B760" s="240"/>
      <c r="C760" s="241"/>
      <c r="D760" s="231" t="s">
        <v>149</v>
      </c>
      <c r="E760" s="242" t="s">
        <v>1</v>
      </c>
      <c r="F760" s="243" t="s">
        <v>889</v>
      </c>
      <c r="G760" s="241"/>
      <c r="H760" s="244">
        <v>4.3399999999999999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149</v>
      </c>
      <c r="AU760" s="250" t="s">
        <v>147</v>
      </c>
      <c r="AV760" s="14" t="s">
        <v>147</v>
      </c>
      <c r="AW760" s="14" t="s">
        <v>30</v>
      </c>
      <c r="AX760" s="14" t="s">
        <v>73</v>
      </c>
      <c r="AY760" s="250" t="s">
        <v>138</v>
      </c>
    </row>
    <row r="761" s="15" customFormat="1">
      <c r="A761" s="15"/>
      <c r="B761" s="262"/>
      <c r="C761" s="263"/>
      <c r="D761" s="231" t="s">
        <v>149</v>
      </c>
      <c r="E761" s="264" t="s">
        <v>1</v>
      </c>
      <c r="F761" s="265" t="s">
        <v>165</v>
      </c>
      <c r="G761" s="263"/>
      <c r="H761" s="266">
        <v>17.359999999999999</v>
      </c>
      <c r="I761" s="267"/>
      <c r="J761" s="263"/>
      <c r="K761" s="263"/>
      <c r="L761" s="268"/>
      <c r="M761" s="269"/>
      <c r="N761" s="270"/>
      <c r="O761" s="270"/>
      <c r="P761" s="270"/>
      <c r="Q761" s="270"/>
      <c r="R761" s="270"/>
      <c r="S761" s="270"/>
      <c r="T761" s="271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2" t="s">
        <v>149</v>
      </c>
      <c r="AU761" s="272" t="s">
        <v>147</v>
      </c>
      <c r="AV761" s="15" t="s">
        <v>146</v>
      </c>
      <c r="AW761" s="15" t="s">
        <v>30</v>
      </c>
      <c r="AX761" s="15" t="s">
        <v>81</v>
      </c>
      <c r="AY761" s="272" t="s">
        <v>138</v>
      </c>
    </row>
    <row r="762" s="2" customFormat="1" ht="14.4" customHeight="1">
      <c r="A762" s="38"/>
      <c r="B762" s="39"/>
      <c r="C762" s="215" t="s">
        <v>919</v>
      </c>
      <c r="D762" s="215" t="s">
        <v>142</v>
      </c>
      <c r="E762" s="216" t="s">
        <v>920</v>
      </c>
      <c r="F762" s="217" t="s">
        <v>921</v>
      </c>
      <c r="G762" s="218" t="s">
        <v>161</v>
      </c>
      <c r="H762" s="219">
        <v>4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</v>
      </c>
      <c r="R762" s="225">
        <f>Q762*H762</f>
        <v>0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401</v>
      </c>
      <c r="AT762" s="227" t="s">
        <v>142</v>
      </c>
      <c r="AU762" s="227" t="s">
        <v>147</v>
      </c>
      <c r="AY762" s="17" t="s">
        <v>138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147</v>
      </c>
      <c r="BK762" s="228">
        <f>ROUND(I762*H762,2)</f>
        <v>0</v>
      </c>
      <c r="BL762" s="17" t="s">
        <v>401</v>
      </c>
      <c r="BM762" s="227" t="s">
        <v>922</v>
      </c>
    </row>
    <row r="763" s="13" customFormat="1">
      <c r="A763" s="13"/>
      <c r="B763" s="229"/>
      <c r="C763" s="230"/>
      <c r="D763" s="231" t="s">
        <v>149</v>
      </c>
      <c r="E763" s="232" t="s">
        <v>1</v>
      </c>
      <c r="F763" s="233" t="s">
        <v>187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149</v>
      </c>
      <c r="AU763" s="239" t="s">
        <v>147</v>
      </c>
      <c r="AV763" s="13" t="s">
        <v>81</v>
      </c>
      <c r="AW763" s="13" t="s">
        <v>30</v>
      </c>
      <c r="AX763" s="13" t="s">
        <v>73</v>
      </c>
      <c r="AY763" s="239" t="s">
        <v>138</v>
      </c>
    </row>
    <row r="764" s="14" customFormat="1">
      <c r="A764" s="14"/>
      <c r="B764" s="240"/>
      <c r="C764" s="241"/>
      <c r="D764" s="231" t="s">
        <v>149</v>
      </c>
      <c r="E764" s="242" t="s">
        <v>1</v>
      </c>
      <c r="F764" s="243" t="s">
        <v>81</v>
      </c>
      <c r="G764" s="241"/>
      <c r="H764" s="244">
        <v>1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149</v>
      </c>
      <c r="AU764" s="250" t="s">
        <v>147</v>
      </c>
      <c r="AV764" s="14" t="s">
        <v>147</v>
      </c>
      <c r="AW764" s="14" t="s">
        <v>30</v>
      </c>
      <c r="AX764" s="14" t="s">
        <v>73</v>
      </c>
      <c r="AY764" s="250" t="s">
        <v>138</v>
      </c>
    </row>
    <row r="765" s="13" customFormat="1">
      <c r="A765" s="13"/>
      <c r="B765" s="229"/>
      <c r="C765" s="230"/>
      <c r="D765" s="231" t="s">
        <v>149</v>
      </c>
      <c r="E765" s="232" t="s">
        <v>1</v>
      </c>
      <c r="F765" s="233" t="s">
        <v>189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149</v>
      </c>
      <c r="AU765" s="239" t="s">
        <v>147</v>
      </c>
      <c r="AV765" s="13" t="s">
        <v>81</v>
      </c>
      <c r="AW765" s="13" t="s">
        <v>30</v>
      </c>
      <c r="AX765" s="13" t="s">
        <v>73</v>
      </c>
      <c r="AY765" s="239" t="s">
        <v>138</v>
      </c>
    </row>
    <row r="766" s="14" customFormat="1">
      <c r="A766" s="14"/>
      <c r="B766" s="240"/>
      <c r="C766" s="241"/>
      <c r="D766" s="231" t="s">
        <v>149</v>
      </c>
      <c r="E766" s="242" t="s">
        <v>1</v>
      </c>
      <c r="F766" s="243" t="s">
        <v>81</v>
      </c>
      <c r="G766" s="241"/>
      <c r="H766" s="244">
        <v>1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149</v>
      </c>
      <c r="AU766" s="250" t="s">
        <v>147</v>
      </c>
      <c r="AV766" s="14" t="s">
        <v>147</v>
      </c>
      <c r="AW766" s="14" t="s">
        <v>30</v>
      </c>
      <c r="AX766" s="14" t="s">
        <v>73</v>
      </c>
      <c r="AY766" s="250" t="s">
        <v>138</v>
      </c>
    </row>
    <row r="767" s="13" customFormat="1">
      <c r="A767" s="13"/>
      <c r="B767" s="229"/>
      <c r="C767" s="230"/>
      <c r="D767" s="231" t="s">
        <v>149</v>
      </c>
      <c r="E767" s="232" t="s">
        <v>1</v>
      </c>
      <c r="F767" s="233" t="s">
        <v>191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149</v>
      </c>
      <c r="AU767" s="239" t="s">
        <v>147</v>
      </c>
      <c r="AV767" s="13" t="s">
        <v>81</v>
      </c>
      <c r="AW767" s="13" t="s">
        <v>30</v>
      </c>
      <c r="AX767" s="13" t="s">
        <v>73</v>
      </c>
      <c r="AY767" s="239" t="s">
        <v>138</v>
      </c>
    </row>
    <row r="768" s="14" customFormat="1">
      <c r="A768" s="14"/>
      <c r="B768" s="240"/>
      <c r="C768" s="241"/>
      <c r="D768" s="231" t="s">
        <v>149</v>
      </c>
      <c r="E768" s="242" t="s">
        <v>1</v>
      </c>
      <c r="F768" s="243" t="s">
        <v>81</v>
      </c>
      <c r="G768" s="241"/>
      <c r="H768" s="244">
        <v>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149</v>
      </c>
      <c r="AU768" s="250" t="s">
        <v>147</v>
      </c>
      <c r="AV768" s="14" t="s">
        <v>147</v>
      </c>
      <c r="AW768" s="14" t="s">
        <v>30</v>
      </c>
      <c r="AX768" s="14" t="s">
        <v>73</v>
      </c>
      <c r="AY768" s="250" t="s">
        <v>138</v>
      </c>
    </row>
    <row r="769" s="13" customFormat="1">
      <c r="A769" s="13"/>
      <c r="B769" s="229"/>
      <c r="C769" s="230"/>
      <c r="D769" s="231" t="s">
        <v>149</v>
      </c>
      <c r="E769" s="232" t="s">
        <v>1</v>
      </c>
      <c r="F769" s="233" t="s">
        <v>193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149</v>
      </c>
      <c r="AU769" s="239" t="s">
        <v>147</v>
      </c>
      <c r="AV769" s="13" t="s">
        <v>81</v>
      </c>
      <c r="AW769" s="13" t="s">
        <v>30</v>
      </c>
      <c r="AX769" s="13" t="s">
        <v>73</v>
      </c>
      <c r="AY769" s="239" t="s">
        <v>138</v>
      </c>
    </row>
    <row r="770" s="14" customFormat="1">
      <c r="A770" s="14"/>
      <c r="B770" s="240"/>
      <c r="C770" s="241"/>
      <c r="D770" s="231" t="s">
        <v>149</v>
      </c>
      <c r="E770" s="242" t="s">
        <v>1</v>
      </c>
      <c r="F770" s="243" t="s">
        <v>81</v>
      </c>
      <c r="G770" s="241"/>
      <c r="H770" s="244">
        <v>1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149</v>
      </c>
      <c r="AU770" s="250" t="s">
        <v>147</v>
      </c>
      <c r="AV770" s="14" t="s">
        <v>147</v>
      </c>
      <c r="AW770" s="14" t="s">
        <v>30</v>
      </c>
      <c r="AX770" s="14" t="s">
        <v>73</v>
      </c>
      <c r="AY770" s="250" t="s">
        <v>138</v>
      </c>
    </row>
    <row r="771" s="15" customFormat="1">
      <c r="A771" s="15"/>
      <c r="B771" s="262"/>
      <c r="C771" s="263"/>
      <c r="D771" s="231" t="s">
        <v>149</v>
      </c>
      <c r="E771" s="264" t="s">
        <v>1</v>
      </c>
      <c r="F771" s="265" t="s">
        <v>165</v>
      </c>
      <c r="G771" s="263"/>
      <c r="H771" s="266">
        <v>4</v>
      </c>
      <c r="I771" s="267"/>
      <c r="J771" s="263"/>
      <c r="K771" s="263"/>
      <c r="L771" s="268"/>
      <c r="M771" s="269"/>
      <c r="N771" s="270"/>
      <c r="O771" s="270"/>
      <c r="P771" s="270"/>
      <c r="Q771" s="270"/>
      <c r="R771" s="270"/>
      <c r="S771" s="270"/>
      <c r="T771" s="271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2" t="s">
        <v>149</v>
      </c>
      <c r="AU771" s="272" t="s">
        <v>147</v>
      </c>
      <c r="AV771" s="15" t="s">
        <v>146</v>
      </c>
      <c r="AW771" s="15" t="s">
        <v>30</v>
      </c>
      <c r="AX771" s="15" t="s">
        <v>81</v>
      </c>
      <c r="AY771" s="272" t="s">
        <v>138</v>
      </c>
    </row>
    <row r="772" s="2" customFormat="1" ht="14.4" customHeight="1">
      <c r="A772" s="38"/>
      <c r="B772" s="39"/>
      <c r="C772" s="215" t="s">
        <v>923</v>
      </c>
      <c r="D772" s="215" t="s">
        <v>142</v>
      </c>
      <c r="E772" s="216" t="s">
        <v>924</v>
      </c>
      <c r="F772" s="217" t="s">
        <v>925</v>
      </c>
      <c r="G772" s="218" t="s">
        <v>168</v>
      </c>
      <c r="H772" s="219">
        <v>18.859999999999999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401</v>
      </c>
      <c r="AT772" s="227" t="s">
        <v>142</v>
      </c>
      <c r="AU772" s="227" t="s">
        <v>147</v>
      </c>
      <c r="AY772" s="17" t="s">
        <v>138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147</v>
      </c>
      <c r="BK772" s="228">
        <f>ROUND(I772*H772,2)</f>
        <v>0</v>
      </c>
      <c r="BL772" s="17" t="s">
        <v>401</v>
      </c>
      <c r="BM772" s="227" t="s">
        <v>926</v>
      </c>
    </row>
    <row r="773" s="13" customFormat="1">
      <c r="A773" s="13"/>
      <c r="B773" s="229"/>
      <c r="C773" s="230"/>
      <c r="D773" s="231" t="s">
        <v>149</v>
      </c>
      <c r="E773" s="232" t="s">
        <v>1</v>
      </c>
      <c r="F773" s="233" t="s">
        <v>187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149</v>
      </c>
      <c r="AU773" s="239" t="s">
        <v>147</v>
      </c>
      <c r="AV773" s="13" t="s">
        <v>81</v>
      </c>
      <c r="AW773" s="13" t="s">
        <v>30</v>
      </c>
      <c r="AX773" s="13" t="s">
        <v>73</v>
      </c>
      <c r="AY773" s="239" t="s">
        <v>138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886</v>
      </c>
      <c r="G774" s="241"/>
      <c r="H774" s="244">
        <v>1.5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73</v>
      </c>
      <c r="AY774" s="250" t="s">
        <v>138</v>
      </c>
    </row>
    <row r="775" s="13" customFormat="1">
      <c r="A775" s="13"/>
      <c r="B775" s="229"/>
      <c r="C775" s="230"/>
      <c r="D775" s="231" t="s">
        <v>149</v>
      </c>
      <c r="E775" s="232" t="s">
        <v>1</v>
      </c>
      <c r="F775" s="233" t="s">
        <v>189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149</v>
      </c>
      <c r="AU775" s="239" t="s">
        <v>147</v>
      </c>
      <c r="AV775" s="13" t="s">
        <v>81</v>
      </c>
      <c r="AW775" s="13" t="s">
        <v>30</v>
      </c>
      <c r="AX775" s="13" t="s">
        <v>73</v>
      </c>
      <c r="AY775" s="239" t="s">
        <v>138</v>
      </c>
    </row>
    <row r="776" s="14" customFormat="1">
      <c r="A776" s="14"/>
      <c r="B776" s="240"/>
      <c r="C776" s="241"/>
      <c r="D776" s="231" t="s">
        <v>149</v>
      </c>
      <c r="E776" s="242" t="s">
        <v>1</v>
      </c>
      <c r="F776" s="243" t="s">
        <v>887</v>
      </c>
      <c r="G776" s="241"/>
      <c r="H776" s="244">
        <v>5.8899999999999997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149</v>
      </c>
      <c r="AU776" s="250" t="s">
        <v>147</v>
      </c>
      <c r="AV776" s="14" t="s">
        <v>147</v>
      </c>
      <c r="AW776" s="14" t="s">
        <v>30</v>
      </c>
      <c r="AX776" s="14" t="s">
        <v>73</v>
      </c>
      <c r="AY776" s="250" t="s">
        <v>138</v>
      </c>
    </row>
    <row r="777" s="13" customFormat="1">
      <c r="A777" s="13"/>
      <c r="B777" s="229"/>
      <c r="C777" s="230"/>
      <c r="D777" s="231" t="s">
        <v>149</v>
      </c>
      <c r="E777" s="232" t="s">
        <v>1</v>
      </c>
      <c r="F777" s="233" t="s">
        <v>191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149</v>
      </c>
      <c r="AU777" s="239" t="s">
        <v>147</v>
      </c>
      <c r="AV777" s="13" t="s">
        <v>81</v>
      </c>
      <c r="AW777" s="13" t="s">
        <v>30</v>
      </c>
      <c r="AX777" s="13" t="s">
        <v>73</v>
      </c>
      <c r="AY777" s="239" t="s">
        <v>138</v>
      </c>
    </row>
    <row r="778" s="14" customFormat="1">
      <c r="A778" s="14"/>
      <c r="B778" s="240"/>
      <c r="C778" s="241"/>
      <c r="D778" s="231" t="s">
        <v>149</v>
      </c>
      <c r="E778" s="242" t="s">
        <v>1</v>
      </c>
      <c r="F778" s="243" t="s">
        <v>888</v>
      </c>
      <c r="G778" s="241"/>
      <c r="H778" s="244">
        <v>7.1299999999999999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149</v>
      </c>
      <c r="AU778" s="250" t="s">
        <v>147</v>
      </c>
      <c r="AV778" s="14" t="s">
        <v>147</v>
      </c>
      <c r="AW778" s="14" t="s">
        <v>30</v>
      </c>
      <c r="AX778" s="14" t="s">
        <v>73</v>
      </c>
      <c r="AY778" s="250" t="s">
        <v>138</v>
      </c>
    </row>
    <row r="779" s="13" customFormat="1">
      <c r="A779" s="13"/>
      <c r="B779" s="229"/>
      <c r="C779" s="230"/>
      <c r="D779" s="231" t="s">
        <v>149</v>
      </c>
      <c r="E779" s="232" t="s">
        <v>1</v>
      </c>
      <c r="F779" s="233" t="s">
        <v>193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149</v>
      </c>
      <c r="AU779" s="239" t="s">
        <v>147</v>
      </c>
      <c r="AV779" s="13" t="s">
        <v>81</v>
      </c>
      <c r="AW779" s="13" t="s">
        <v>30</v>
      </c>
      <c r="AX779" s="13" t="s">
        <v>73</v>
      </c>
      <c r="AY779" s="239" t="s">
        <v>138</v>
      </c>
    </row>
    <row r="780" s="14" customFormat="1">
      <c r="A780" s="14"/>
      <c r="B780" s="240"/>
      <c r="C780" s="241"/>
      <c r="D780" s="231" t="s">
        <v>149</v>
      </c>
      <c r="E780" s="242" t="s">
        <v>1</v>
      </c>
      <c r="F780" s="243" t="s">
        <v>889</v>
      </c>
      <c r="G780" s="241"/>
      <c r="H780" s="244">
        <v>4.3399999999999999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149</v>
      </c>
      <c r="AU780" s="250" t="s">
        <v>147</v>
      </c>
      <c r="AV780" s="14" t="s">
        <v>147</v>
      </c>
      <c r="AW780" s="14" t="s">
        <v>30</v>
      </c>
      <c r="AX780" s="14" t="s">
        <v>73</v>
      </c>
      <c r="AY780" s="250" t="s">
        <v>138</v>
      </c>
    </row>
    <row r="781" s="15" customFormat="1">
      <c r="A781" s="15"/>
      <c r="B781" s="262"/>
      <c r="C781" s="263"/>
      <c r="D781" s="231" t="s">
        <v>149</v>
      </c>
      <c r="E781" s="264" t="s">
        <v>1</v>
      </c>
      <c r="F781" s="265" t="s">
        <v>165</v>
      </c>
      <c r="G781" s="263"/>
      <c r="H781" s="266">
        <v>18.859999999999999</v>
      </c>
      <c r="I781" s="267"/>
      <c r="J781" s="263"/>
      <c r="K781" s="263"/>
      <c r="L781" s="268"/>
      <c r="M781" s="269"/>
      <c r="N781" s="270"/>
      <c r="O781" s="270"/>
      <c r="P781" s="270"/>
      <c r="Q781" s="270"/>
      <c r="R781" s="270"/>
      <c r="S781" s="270"/>
      <c r="T781" s="271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72" t="s">
        <v>149</v>
      </c>
      <c r="AU781" s="272" t="s">
        <v>147</v>
      </c>
      <c r="AV781" s="15" t="s">
        <v>146</v>
      </c>
      <c r="AW781" s="15" t="s">
        <v>30</v>
      </c>
      <c r="AX781" s="15" t="s">
        <v>81</v>
      </c>
      <c r="AY781" s="272" t="s">
        <v>138</v>
      </c>
    </row>
    <row r="782" s="2" customFormat="1" ht="14.4" customHeight="1">
      <c r="A782" s="38"/>
      <c r="B782" s="39"/>
      <c r="C782" s="215" t="s">
        <v>927</v>
      </c>
      <c r="D782" s="215" t="s">
        <v>142</v>
      </c>
      <c r="E782" s="216" t="s">
        <v>928</v>
      </c>
      <c r="F782" s="217" t="s">
        <v>929</v>
      </c>
      <c r="G782" s="218" t="s">
        <v>168</v>
      </c>
      <c r="H782" s="219">
        <v>17.359999999999999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</v>
      </c>
      <c r="R782" s="225">
        <f>Q782*H782</f>
        <v>0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401</v>
      </c>
      <c r="AT782" s="227" t="s">
        <v>142</v>
      </c>
      <c r="AU782" s="227" t="s">
        <v>147</v>
      </c>
      <c r="AY782" s="17" t="s">
        <v>138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147</v>
      </c>
      <c r="BK782" s="228">
        <f>ROUND(I782*H782,2)</f>
        <v>0</v>
      </c>
      <c r="BL782" s="17" t="s">
        <v>401</v>
      </c>
      <c r="BM782" s="227" t="s">
        <v>930</v>
      </c>
    </row>
    <row r="783" s="13" customFormat="1">
      <c r="A783" s="13"/>
      <c r="B783" s="229"/>
      <c r="C783" s="230"/>
      <c r="D783" s="231" t="s">
        <v>149</v>
      </c>
      <c r="E783" s="232" t="s">
        <v>1</v>
      </c>
      <c r="F783" s="233" t="s">
        <v>189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149</v>
      </c>
      <c r="AU783" s="239" t="s">
        <v>147</v>
      </c>
      <c r="AV783" s="13" t="s">
        <v>81</v>
      </c>
      <c r="AW783" s="13" t="s">
        <v>30</v>
      </c>
      <c r="AX783" s="13" t="s">
        <v>73</v>
      </c>
      <c r="AY783" s="239" t="s">
        <v>138</v>
      </c>
    </row>
    <row r="784" s="14" customFormat="1">
      <c r="A784" s="14"/>
      <c r="B784" s="240"/>
      <c r="C784" s="241"/>
      <c r="D784" s="231" t="s">
        <v>149</v>
      </c>
      <c r="E784" s="242" t="s">
        <v>1</v>
      </c>
      <c r="F784" s="243" t="s">
        <v>887</v>
      </c>
      <c r="G784" s="241"/>
      <c r="H784" s="244">
        <v>5.8899999999999997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149</v>
      </c>
      <c r="AU784" s="250" t="s">
        <v>147</v>
      </c>
      <c r="AV784" s="14" t="s">
        <v>147</v>
      </c>
      <c r="AW784" s="14" t="s">
        <v>30</v>
      </c>
      <c r="AX784" s="14" t="s">
        <v>73</v>
      </c>
      <c r="AY784" s="250" t="s">
        <v>138</v>
      </c>
    </row>
    <row r="785" s="13" customFormat="1">
      <c r="A785" s="13"/>
      <c r="B785" s="229"/>
      <c r="C785" s="230"/>
      <c r="D785" s="231" t="s">
        <v>149</v>
      </c>
      <c r="E785" s="232" t="s">
        <v>1</v>
      </c>
      <c r="F785" s="233" t="s">
        <v>191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149</v>
      </c>
      <c r="AU785" s="239" t="s">
        <v>147</v>
      </c>
      <c r="AV785" s="13" t="s">
        <v>81</v>
      </c>
      <c r="AW785" s="13" t="s">
        <v>30</v>
      </c>
      <c r="AX785" s="13" t="s">
        <v>73</v>
      </c>
      <c r="AY785" s="239" t="s">
        <v>138</v>
      </c>
    </row>
    <row r="786" s="14" customFormat="1">
      <c r="A786" s="14"/>
      <c r="B786" s="240"/>
      <c r="C786" s="241"/>
      <c r="D786" s="231" t="s">
        <v>149</v>
      </c>
      <c r="E786" s="242" t="s">
        <v>1</v>
      </c>
      <c r="F786" s="243" t="s">
        <v>888</v>
      </c>
      <c r="G786" s="241"/>
      <c r="H786" s="244">
        <v>7.1299999999999999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149</v>
      </c>
      <c r="AU786" s="250" t="s">
        <v>147</v>
      </c>
      <c r="AV786" s="14" t="s">
        <v>147</v>
      </c>
      <c r="AW786" s="14" t="s">
        <v>30</v>
      </c>
      <c r="AX786" s="14" t="s">
        <v>73</v>
      </c>
      <c r="AY786" s="250" t="s">
        <v>138</v>
      </c>
    </row>
    <row r="787" s="13" customFormat="1">
      <c r="A787" s="13"/>
      <c r="B787" s="229"/>
      <c r="C787" s="230"/>
      <c r="D787" s="231" t="s">
        <v>149</v>
      </c>
      <c r="E787" s="232" t="s">
        <v>1</v>
      </c>
      <c r="F787" s="233" t="s">
        <v>193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149</v>
      </c>
      <c r="AU787" s="239" t="s">
        <v>147</v>
      </c>
      <c r="AV787" s="13" t="s">
        <v>81</v>
      </c>
      <c r="AW787" s="13" t="s">
        <v>30</v>
      </c>
      <c r="AX787" s="13" t="s">
        <v>73</v>
      </c>
      <c r="AY787" s="239" t="s">
        <v>138</v>
      </c>
    </row>
    <row r="788" s="14" customFormat="1">
      <c r="A788" s="14"/>
      <c r="B788" s="240"/>
      <c r="C788" s="241"/>
      <c r="D788" s="231" t="s">
        <v>149</v>
      </c>
      <c r="E788" s="242" t="s">
        <v>1</v>
      </c>
      <c r="F788" s="243" t="s">
        <v>889</v>
      </c>
      <c r="G788" s="241"/>
      <c r="H788" s="244">
        <v>4.3399999999999999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149</v>
      </c>
      <c r="AU788" s="250" t="s">
        <v>147</v>
      </c>
      <c r="AV788" s="14" t="s">
        <v>147</v>
      </c>
      <c r="AW788" s="14" t="s">
        <v>30</v>
      </c>
      <c r="AX788" s="14" t="s">
        <v>73</v>
      </c>
      <c r="AY788" s="250" t="s">
        <v>138</v>
      </c>
    </row>
    <row r="789" s="15" customFormat="1">
      <c r="A789" s="15"/>
      <c r="B789" s="262"/>
      <c r="C789" s="263"/>
      <c r="D789" s="231" t="s">
        <v>149</v>
      </c>
      <c r="E789" s="264" t="s">
        <v>1</v>
      </c>
      <c r="F789" s="265" t="s">
        <v>165</v>
      </c>
      <c r="G789" s="263"/>
      <c r="H789" s="266">
        <v>17.359999999999999</v>
      </c>
      <c r="I789" s="267"/>
      <c r="J789" s="263"/>
      <c r="K789" s="263"/>
      <c r="L789" s="268"/>
      <c r="M789" s="269"/>
      <c r="N789" s="270"/>
      <c r="O789" s="270"/>
      <c r="P789" s="270"/>
      <c r="Q789" s="270"/>
      <c r="R789" s="270"/>
      <c r="S789" s="270"/>
      <c r="T789" s="271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72" t="s">
        <v>149</v>
      </c>
      <c r="AU789" s="272" t="s">
        <v>147</v>
      </c>
      <c r="AV789" s="15" t="s">
        <v>146</v>
      </c>
      <c r="AW789" s="15" t="s">
        <v>30</v>
      </c>
      <c r="AX789" s="15" t="s">
        <v>81</v>
      </c>
      <c r="AY789" s="272" t="s">
        <v>138</v>
      </c>
    </row>
    <row r="790" s="2" customFormat="1" ht="14.4" customHeight="1">
      <c r="A790" s="38"/>
      <c r="B790" s="39"/>
      <c r="C790" s="215" t="s">
        <v>931</v>
      </c>
      <c r="D790" s="215" t="s">
        <v>142</v>
      </c>
      <c r="E790" s="216" t="s">
        <v>932</v>
      </c>
      <c r="F790" s="217" t="s">
        <v>933</v>
      </c>
      <c r="G790" s="218" t="s">
        <v>168</v>
      </c>
      <c r="H790" s="219">
        <v>18.859999999999999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401</v>
      </c>
      <c r="AT790" s="227" t="s">
        <v>142</v>
      </c>
      <c r="AU790" s="227" t="s">
        <v>147</v>
      </c>
      <c r="AY790" s="17" t="s">
        <v>138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147</v>
      </c>
      <c r="BK790" s="228">
        <f>ROUND(I790*H790,2)</f>
        <v>0</v>
      </c>
      <c r="BL790" s="17" t="s">
        <v>401</v>
      </c>
      <c r="BM790" s="227" t="s">
        <v>934</v>
      </c>
    </row>
    <row r="791" s="13" customFormat="1">
      <c r="A791" s="13"/>
      <c r="B791" s="229"/>
      <c r="C791" s="230"/>
      <c r="D791" s="231" t="s">
        <v>149</v>
      </c>
      <c r="E791" s="232" t="s">
        <v>1</v>
      </c>
      <c r="F791" s="233" t="s">
        <v>187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149</v>
      </c>
      <c r="AU791" s="239" t="s">
        <v>147</v>
      </c>
      <c r="AV791" s="13" t="s">
        <v>81</v>
      </c>
      <c r="AW791" s="13" t="s">
        <v>30</v>
      </c>
      <c r="AX791" s="13" t="s">
        <v>73</v>
      </c>
      <c r="AY791" s="239" t="s">
        <v>138</v>
      </c>
    </row>
    <row r="792" s="14" customFormat="1">
      <c r="A792" s="14"/>
      <c r="B792" s="240"/>
      <c r="C792" s="241"/>
      <c r="D792" s="231" t="s">
        <v>149</v>
      </c>
      <c r="E792" s="242" t="s">
        <v>1</v>
      </c>
      <c r="F792" s="243" t="s">
        <v>886</v>
      </c>
      <c r="G792" s="241"/>
      <c r="H792" s="244">
        <v>1.5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149</v>
      </c>
      <c r="AU792" s="250" t="s">
        <v>147</v>
      </c>
      <c r="AV792" s="14" t="s">
        <v>147</v>
      </c>
      <c r="AW792" s="14" t="s">
        <v>30</v>
      </c>
      <c r="AX792" s="14" t="s">
        <v>73</v>
      </c>
      <c r="AY792" s="250" t="s">
        <v>138</v>
      </c>
    </row>
    <row r="793" s="13" customFormat="1">
      <c r="A793" s="13"/>
      <c r="B793" s="229"/>
      <c r="C793" s="230"/>
      <c r="D793" s="231" t="s">
        <v>149</v>
      </c>
      <c r="E793" s="232" t="s">
        <v>1</v>
      </c>
      <c r="F793" s="233" t="s">
        <v>189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149</v>
      </c>
      <c r="AU793" s="239" t="s">
        <v>147</v>
      </c>
      <c r="AV793" s="13" t="s">
        <v>81</v>
      </c>
      <c r="AW793" s="13" t="s">
        <v>30</v>
      </c>
      <c r="AX793" s="13" t="s">
        <v>73</v>
      </c>
      <c r="AY793" s="239" t="s">
        <v>138</v>
      </c>
    </row>
    <row r="794" s="14" customFormat="1">
      <c r="A794" s="14"/>
      <c r="B794" s="240"/>
      <c r="C794" s="241"/>
      <c r="D794" s="231" t="s">
        <v>149</v>
      </c>
      <c r="E794" s="242" t="s">
        <v>1</v>
      </c>
      <c r="F794" s="243" t="s">
        <v>887</v>
      </c>
      <c r="G794" s="241"/>
      <c r="H794" s="244">
        <v>5.8899999999999997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149</v>
      </c>
      <c r="AU794" s="250" t="s">
        <v>147</v>
      </c>
      <c r="AV794" s="14" t="s">
        <v>147</v>
      </c>
      <c r="AW794" s="14" t="s">
        <v>30</v>
      </c>
      <c r="AX794" s="14" t="s">
        <v>73</v>
      </c>
      <c r="AY794" s="250" t="s">
        <v>138</v>
      </c>
    </row>
    <row r="795" s="13" customFormat="1">
      <c r="A795" s="13"/>
      <c r="B795" s="229"/>
      <c r="C795" s="230"/>
      <c r="D795" s="231" t="s">
        <v>149</v>
      </c>
      <c r="E795" s="232" t="s">
        <v>1</v>
      </c>
      <c r="F795" s="233" t="s">
        <v>191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149</v>
      </c>
      <c r="AU795" s="239" t="s">
        <v>147</v>
      </c>
      <c r="AV795" s="13" t="s">
        <v>81</v>
      </c>
      <c r="AW795" s="13" t="s">
        <v>30</v>
      </c>
      <c r="AX795" s="13" t="s">
        <v>73</v>
      </c>
      <c r="AY795" s="239" t="s">
        <v>138</v>
      </c>
    </row>
    <row r="796" s="14" customFormat="1">
      <c r="A796" s="14"/>
      <c r="B796" s="240"/>
      <c r="C796" s="241"/>
      <c r="D796" s="231" t="s">
        <v>149</v>
      </c>
      <c r="E796" s="242" t="s">
        <v>1</v>
      </c>
      <c r="F796" s="243" t="s">
        <v>888</v>
      </c>
      <c r="G796" s="241"/>
      <c r="H796" s="244">
        <v>7.1299999999999999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149</v>
      </c>
      <c r="AU796" s="250" t="s">
        <v>147</v>
      </c>
      <c r="AV796" s="14" t="s">
        <v>147</v>
      </c>
      <c r="AW796" s="14" t="s">
        <v>30</v>
      </c>
      <c r="AX796" s="14" t="s">
        <v>73</v>
      </c>
      <c r="AY796" s="250" t="s">
        <v>138</v>
      </c>
    </row>
    <row r="797" s="13" customFormat="1">
      <c r="A797" s="13"/>
      <c r="B797" s="229"/>
      <c r="C797" s="230"/>
      <c r="D797" s="231" t="s">
        <v>149</v>
      </c>
      <c r="E797" s="232" t="s">
        <v>1</v>
      </c>
      <c r="F797" s="233" t="s">
        <v>193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149</v>
      </c>
      <c r="AU797" s="239" t="s">
        <v>147</v>
      </c>
      <c r="AV797" s="13" t="s">
        <v>81</v>
      </c>
      <c r="AW797" s="13" t="s">
        <v>30</v>
      </c>
      <c r="AX797" s="13" t="s">
        <v>73</v>
      </c>
      <c r="AY797" s="239" t="s">
        <v>138</v>
      </c>
    </row>
    <row r="798" s="14" customFormat="1">
      <c r="A798" s="14"/>
      <c r="B798" s="240"/>
      <c r="C798" s="241"/>
      <c r="D798" s="231" t="s">
        <v>149</v>
      </c>
      <c r="E798" s="242" t="s">
        <v>1</v>
      </c>
      <c r="F798" s="243" t="s">
        <v>889</v>
      </c>
      <c r="G798" s="241"/>
      <c r="H798" s="244">
        <v>4.3399999999999999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149</v>
      </c>
      <c r="AU798" s="250" t="s">
        <v>147</v>
      </c>
      <c r="AV798" s="14" t="s">
        <v>147</v>
      </c>
      <c r="AW798" s="14" t="s">
        <v>30</v>
      </c>
      <c r="AX798" s="14" t="s">
        <v>73</v>
      </c>
      <c r="AY798" s="250" t="s">
        <v>138</v>
      </c>
    </row>
    <row r="799" s="15" customFormat="1">
      <c r="A799" s="15"/>
      <c r="B799" s="262"/>
      <c r="C799" s="263"/>
      <c r="D799" s="231" t="s">
        <v>149</v>
      </c>
      <c r="E799" s="264" t="s">
        <v>1</v>
      </c>
      <c r="F799" s="265" t="s">
        <v>165</v>
      </c>
      <c r="G799" s="263"/>
      <c r="H799" s="266">
        <v>18.859999999999999</v>
      </c>
      <c r="I799" s="267"/>
      <c r="J799" s="263"/>
      <c r="K799" s="263"/>
      <c r="L799" s="268"/>
      <c r="M799" s="269"/>
      <c r="N799" s="270"/>
      <c r="O799" s="270"/>
      <c r="P799" s="270"/>
      <c r="Q799" s="270"/>
      <c r="R799" s="270"/>
      <c r="S799" s="270"/>
      <c r="T799" s="271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2" t="s">
        <v>149</v>
      </c>
      <c r="AU799" s="272" t="s">
        <v>147</v>
      </c>
      <c r="AV799" s="15" t="s">
        <v>146</v>
      </c>
      <c r="AW799" s="15" t="s">
        <v>30</v>
      </c>
      <c r="AX799" s="15" t="s">
        <v>81</v>
      </c>
      <c r="AY799" s="272" t="s">
        <v>138</v>
      </c>
    </row>
    <row r="800" s="2" customFormat="1" ht="24.15" customHeight="1">
      <c r="A800" s="38"/>
      <c r="B800" s="39"/>
      <c r="C800" s="215" t="s">
        <v>935</v>
      </c>
      <c r="D800" s="215" t="s">
        <v>142</v>
      </c>
      <c r="E800" s="216" t="s">
        <v>936</v>
      </c>
      <c r="F800" s="217" t="s">
        <v>937</v>
      </c>
      <c r="G800" s="218" t="s">
        <v>145</v>
      </c>
      <c r="H800" s="219">
        <v>0.024</v>
      </c>
      <c r="I800" s="220"/>
      <c r="J800" s="221">
        <f>ROUND(I800*H800,2)</f>
        <v>0</v>
      </c>
      <c r="K800" s="222"/>
      <c r="L800" s="44"/>
      <c r="M800" s="223" t="s">
        <v>1</v>
      </c>
      <c r="N800" s="224" t="s">
        <v>39</v>
      </c>
      <c r="O800" s="91"/>
      <c r="P800" s="225">
        <f>O800*H800</f>
        <v>0</v>
      </c>
      <c r="Q800" s="225">
        <v>0</v>
      </c>
      <c r="R800" s="225">
        <f>Q800*H800</f>
        <v>0</v>
      </c>
      <c r="S800" s="225">
        <v>0</v>
      </c>
      <c r="T800" s="226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7" t="s">
        <v>401</v>
      </c>
      <c r="AT800" s="227" t="s">
        <v>142</v>
      </c>
      <c r="AU800" s="227" t="s">
        <v>147</v>
      </c>
      <c r="AY800" s="17" t="s">
        <v>138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17" t="s">
        <v>147</v>
      </c>
      <c r="BK800" s="228">
        <f>ROUND(I800*H800,2)</f>
        <v>0</v>
      </c>
      <c r="BL800" s="17" t="s">
        <v>401</v>
      </c>
      <c r="BM800" s="227" t="s">
        <v>938</v>
      </c>
    </row>
    <row r="801" s="2" customFormat="1" ht="24.15" customHeight="1">
      <c r="A801" s="38"/>
      <c r="B801" s="39"/>
      <c r="C801" s="215" t="s">
        <v>939</v>
      </c>
      <c r="D801" s="215" t="s">
        <v>142</v>
      </c>
      <c r="E801" s="216" t="s">
        <v>940</v>
      </c>
      <c r="F801" s="217" t="s">
        <v>941</v>
      </c>
      <c r="G801" s="218" t="s">
        <v>145</v>
      </c>
      <c r="H801" s="219">
        <v>0.024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</v>
      </c>
      <c r="R801" s="225">
        <f>Q801*H801</f>
        <v>0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401</v>
      </c>
      <c r="AT801" s="227" t="s">
        <v>142</v>
      </c>
      <c r="AU801" s="227" t="s">
        <v>147</v>
      </c>
      <c r="AY801" s="17" t="s">
        <v>138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147</v>
      </c>
      <c r="BK801" s="228">
        <f>ROUND(I801*H801,2)</f>
        <v>0</v>
      </c>
      <c r="BL801" s="17" t="s">
        <v>401</v>
      </c>
      <c r="BM801" s="227" t="s">
        <v>942</v>
      </c>
    </row>
    <row r="802" s="2" customFormat="1" ht="24.15" customHeight="1">
      <c r="A802" s="38"/>
      <c r="B802" s="39"/>
      <c r="C802" s="215" t="s">
        <v>943</v>
      </c>
      <c r="D802" s="215" t="s">
        <v>142</v>
      </c>
      <c r="E802" s="216" t="s">
        <v>944</v>
      </c>
      <c r="F802" s="217" t="s">
        <v>945</v>
      </c>
      <c r="G802" s="218" t="s">
        <v>145</v>
      </c>
      <c r="H802" s="219">
        <v>0.024</v>
      </c>
      <c r="I802" s="220"/>
      <c r="J802" s="221">
        <f>ROUND(I802*H802,2)</f>
        <v>0</v>
      </c>
      <c r="K802" s="222"/>
      <c r="L802" s="44"/>
      <c r="M802" s="223" t="s">
        <v>1</v>
      </c>
      <c r="N802" s="224" t="s">
        <v>39</v>
      </c>
      <c r="O802" s="91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7" t="s">
        <v>401</v>
      </c>
      <c r="AT802" s="227" t="s">
        <v>142</v>
      </c>
      <c r="AU802" s="227" t="s">
        <v>147</v>
      </c>
      <c r="AY802" s="17" t="s">
        <v>138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7" t="s">
        <v>147</v>
      </c>
      <c r="BK802" s="228">
        <f>ROUND(I802*H802,2)</f>
        <v>0</v>
      </c>
      <c r="BL802" s="17" t="s">
        <v>401</v>
      </c>
      <c r="BM802" s="227" t="s">
        <v>946</v>
      </c>
    </row>
    <row r="803" s="12" customFormat="1" ht="22.8" customHeight="1">
      <c r="A803" s="12"/>
      <c r="B803" s="199"/>
      <c r="C803" s="200"/>
      <c r="D803" s="201" t="s">
        <v>72</v>
      </c>
      <c r="E803" s="213" t="s">
        <v>947</v>
      </c>
      <c r="F803" s="213" t="s">
        <v>948</v>
      </c>
      <c r="G803" s="200"/>
      <c r="H803" s="200"/>
      <c r="I803" s="203"/>
      <c r="J803" s="214">
        <f>BK803</f>
        <v>0</v>
      </c>
      <c r="K803" s="200"/>
      <c r="L803" s="205"/>
      <c r="M803" s="206"/>
      <c r="N803" s="207"/>
      <c r="O803" s="207"/>
      <c r="P803" s="208">
        <f>SUM(P804:P1016)</f>
        <v>0</v>
      </c>
      <c r="Q803" s="207"/>
      <c r="R803" s="208">
        <f>SUM(R804:R1016)</f>
        <v>0.035986000000000011</v>
      </c>
      <c r="S803" s="207"/>
      <c r="T803" s="209">
        <f>SUM(T804:T1016)</f>
        <v>0.028340000000000001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210" t="s">
        <v>147</v>
      </c>
      <c r="AT803" s="211" t="s">
        <v>72</v>
      </c>
      <c r="AU803" s="211" t="s">
        <v>81</v>
      </c>
      <c r="AY803" s="210" t="s">
        <v>138</v>
      </c>
      <c r="BK803" s="212">
        <f>SUM(BK804:BK1016)</f>
        <v>0</v>
      </c>
    </row>
    <row r="804" s="2" customFormat="1" ht="14.4" customHeight="1">
      <c r="A804" s="38"/>
      <c r="B804" s="39"/>
      <c r="C804" s="215" t="s">
        <v>949</v>
      </c>
      <c r="D804" s="215" t="s">
        <v>142</v>
      </c>
      <c r="E804" s="216" t="s">
        <v>950</v>
      </c>
      <c r="F804" s="217" t="s">
        <v>951</v>
      </c>
      <c r="G804" s="218" t="s">
        <v>952</v>
      </c>
      <c r="H804" s="219">
        <v>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401</v>
      </c>
      <c r="AT804" s="227" t="s">
        <v>142</v>
      </c>
      <c r="AU804" s="227" t="s">
        <v>147</v>
      </c>
      <c r="AY804" s="17" t="s">
        <v>138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147</v>
      </c>
      <c r="BK804" s="228">
        <f>ROUND(I804*H804,2)</f>
        <v>0</v>
      </c>
      <c r="BL804" s="17" t="s">
        <v>401</v>
      </c>
      <c r="BM804" s="227" t="s">
        <v>953</v>
      </c>
    </row>
    <row r="805" s="2" customFormat="1" ht="14.4" customHeight="1">
      <c r="A805" s="38"/>
      <c r="B805" s="39"/>
      <c r="C805" s="215" t="s">
        <v>954</v>
      </c>
      <c r="D805" s="215" t="s">
        <v>142</v>
      </c>
      <c r="E805" s="216" t="s">
        <v>955</v>
      </c>
      <c r="F805" s="217" t="s">
        <v>956</v>
      </c>
      <c r="G805" s="218" t="s">
        <v>161</v>
      </c>
      <c r="H805" s="219">
        <v>25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401</v>
      </c>
      <c r="AT805" s="227" t="s">
        <v>142</v>
      </c>
      <c r="AU805" s="227" t="s">
        <v>147</v>
      </c>
      <c r="AY805" s="17" t="s">
        <v>138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147</v>
      </c>
      <c r="BK805" s="228">
        <f>ROUND(I805*H805,2)</f>
        <v>0</v>
      </c>
      <c r="BL805" s="17" t="s">
        <v>401</v>
      </c>
      <c r="BM805" s="227" t="s">
        <v>957</v>
      </c>
    </row>
    <row r="806" s="14" customFormat="1">
      <c r="A806" s="14"/>
      <c r="B806" s="240"/>
      <c r="C806" s="241"/>
      <c r="D806" s="231" t="s">
        <v>149</v>
      </c>
      <c r="E806" s="242" t="s">
        <v>1</v>
      </c>
      <c r="F806" s="243" t="s">
        <v>289</v>
      </c>
      <c r="G806" s="241"/>
      <c r="H806" s="244">
        <v>25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149</v>
      </c>
      <c r="AU806" s="250" t="s">
        <v>147</v>
      </c>
      <c r="AV806" s="14" t="s">
        <v>147</v>
      </c>
      <c r="AW806" s="14" t="s">
        <v>30</v>
      </c>
      <c r="AX806" s="14" t="s">
        <v>81</v>
      </c>
      <c r="AY806" s="250" t="s">
        <v>138</v>
      </c>
    </row>
    <row r="807" s="2" customFormat="1" ht="24.15" customHeight="1">
      <c r="A807" s="38"/>
      <c r="B807" s="39"/>
      <c r="C807" s="251" t="s">
        <v>958</v>
      </c>
      <c r="D807" s="251" t="s">
        <v>153</v>
      </c>
      <c r="E807" s="252" t="s">
        <v>959</v>
      </c>
      <c r="F807" s="253" t="s">
        <v>960</v>
      </c>
      <c r="G807" s="254" t="s">
        <v>161</v>
      </c>
      <c r="H807" s="255">
        <v>25</v>
      </c>
      <c r="I807" s="256"/>
      <c r="J807" s="257">
        <f>ROUND(I807*H807,2)</f>
        <v>0</v>
      </c>
      <c r="K807" s="258"/>
      <c r="L807" s="259"/>
      <c r="M807" s="260" t="s">
        <v>1</v>
      </c>
      <c r="N807" s="261" t="s">
        <v>39</v>
      </c>
      <c r="O807" s="91"/>
      <c r="P807" s="225">
        <f>O807*H807</f>
        <v>0</v>
      </c>
      <c r="Q807" s="225">
        <v>9.0000000000000006E-05</v>
      </c>
      <c r="R807" s="225">
        <f>Q807*H807</f>
        <v>0.0022500000000000003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336</v>
      </c>
      <c r="AT807" s="227" t="s">
        <v>153</v>
      </c>
      <c r="AU807" s="227" t="s">
        <v>147</v>
      </c>
      <c r="AY807" s="17" t="s">
        <v>138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147</v>
      </c>
      <c r="BK807" s="228">
        <f>ROUND(I807*H807,2)</f>
        <v>0</v>
      </c>
      <c r="BL807" s="17" t="s">
        <v>401</v>
      </c>
      <c r="BM807" s="227" t="s">
        <v>961</v>
      </c>
    </row>
    <row r="808" s="14" customFormat="1">
      <c r="A808" s="14"/>
      <c r="B808" s="240"/>
      <c r="C808" s="241"/>
      <c r="D808" s="231" t="s">
        <v>149</v>
      </c>
      <c r="E808" s="242" t="s">
        <v>1</v>
      </c>
      <c r="F808" s="243" t="s">
        <v>289</v>
      </c>
      <c r="G808" s="241"/>
      <c r="H808" s="244">
        <v>25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149</v>
      </c>
      <c r="AU808" s="250" t="s">
        <v>147</v>
      </c>
      <c r="AV808" s="14" t="s">
        <v>147</v>
      </c>
      <c r="AW808" s="14" t="s">
        <v>30</v>
      </c>
      <c r="AX808" s="14" t="s">
        <v>81</v>
      </c>
      <c r="AY808" s="250" t="s">
        <v>138</v>
      </c>
    </row>
    <row r="809" s="2" customFormat="1" ht="14.4" customHeight="1">
      <c r="A809" s="38"/>
      <c r="B809" s="39"/>
      <c r="C809" s="215" t="s">
        <v>962</v>
      </c>
      <c r="D809" s="215" t="s">
        <v>142</v>
      </c>
      <c r="E809" s="216" t="s">
        <v>963</v>
      </c>
      <c r="F809" s="217" t="s">
        <v>964</v>
      </c>
      <c r="G809" s="218" t="s">
        <v>161</v>
      </c>
      <c r="H809" s="219">
        <v>28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0</v>
      </c>
      <c r="R809" s="225">
        <f>Q809*H809</f>
        <v>0</v>
      </c>
      <c r="S809" s="225">
        <v>0</v>
      </c>
      <c r="T809" s="226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401</v>
      </c>
      <c r="AT809" s="227" t="s">
        <v>142</v>
      </c>
      <c r="AU809" s="227" t="s">
        <v>147</v>
      </c>
      <c r="AY809" s="17" t="s">
        <v>138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147</v>
      </c>
      <c r="BK809" s="228">
        <f>ROUND(I809*H809,2)</f>
        <v>0</v>
      </c>
      <c r="BL809" s="17" t="s">
        <v>401</v>
      </c>
      <c r="BM809" s="227" t="s">
        <v>965</v>
      </c>
    </row>
    <row r="810" s="14" customFormat="1">
      <c r="A810" s="14"/>
      <c r="B810" s="240"/>
      <c r="C810" s="241"/>
      <c r="D810" s="231" t="s">
        <v>149</v>
      </c>
      <c r="E810" s="242" t="s">
        <v>1</v>
      </c>
      <c r="F810" s="243" t="s">
        <v>308</v>
      </c>
      <c r="G810" s="241"/>
      <c r="H810" s="244">
        <v>28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149</v>
      </c>
      <c r="AU810" s="250" t="s">
        <v>147</v>
      </c>
      <c r="AV810" s="14" t="s">
        <v>147</v>
      </c>
      <c r="AW810" s="14" t="s">
        <v>30</v>
      </c>
      <c r="AX810" s="14" t="s">
        <v>81</v>
      </c>
      <c r="AY810" s="250" t="s">
        <v>138</v>
      </c>
    </row>
    <row r="811" s="2" customFormat="1" ht="14.4" customHeight="1">
      <c r="A811" s="38"/>
      <c r="B811" s="39"/>
      <c r="C811" s="251" t="s">
        <v>966</v>
      </c>
      <c r="D811" s="251" t="s">
        <v>153</v>
      </c>
      <c r="E811" s="252" t="s">
        <v>967</v>
      </c>
      <c r="F811" s="253" t="s">
        <v>968</v>
      </c>
      <c r="G811" s="254" t="s">
        <v>161</v>
      </c>
      <c r="H811" s="255">
        <v>28</v>
      </c>
      <c r="I811" s="256"/>
      <c r="J811" s="257">
        <f>ROUND(I811*H811,2)</f>
        <v>0</v>
      </c>
      <c r="K811" s="258"/>
      <c r="L811" s="259"/>
      <c r="M811" s="260" t="s">
        <v>1</v>
      </c>
      <c r="N811" s="261" t="s">
        <v>39</v>
      </c>
      <c r="O811" s="91"/>
      <c r="P811" s="225">
        <f>O811*H811</f>
        <v>0</v>
      </c>
      <c r="Q811" s="225">
        <v>2.0000000000000002E-05</v>
      </c>
      <c r="R811" s="225">
        <f>Q811*H811</f>
        <v>0.00056000000000000006</v>
      </c>
      <c r="S811" s="225">
        <v>0</v>
      </c>
      <c r="T811" s="226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336</v>
      </c>
      <c r="AT811" s="227" t="s">
        <v>153</v>
      </c>
      <c r="AU811" s="227" t="s">
        <v>147</v>
      </c>
      <c r="AY811" s="17" t="s">
        <v>138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147</v>
      </c>
      <c r="BK811" s="228">
        <f>ROUND(I811*H811,2)</f>
        <v>0</v>
      </c>
      <c r="BL811" s="17" t="s">
        <v>401</v>
      </c>
      <c r="BM811" s="227" t="s">
        <v>969</v>
      </c>
    </row>
    <row r="812" s="14" customFormat="1">
      <c r="A812" s="14"/>
      <c r="B812" s="240"/>
      <c r="C812" s="241"/>
      <c r="D812" s="231" t="s">
        <v>149</v>
      </c>
      <c r="E812" s="242" t="s">
        <v>1</v>
      </c>
      <c r="F812" s="243" t="s">
        <v>308</v>
      </c>
      <c r="G812" s="241"/>
      <c r="H812" s="244">
        <v>28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149</v>
      </c>
      <c r="AU812" s="250" t="s">
        <v>147</v>
      </c>
      <c r="AV812" s="14" t="s">
        <v>147</v>
      </c>
      <c r="AW812" s="14" t="s">
        <v>30</v>
      </c>
      <c r="AX812" s="14" t="s">
        <v>81</v>
      </c>
      <c r="AY812" s="250" t="s">
        <v>138</v>
      </c>
    </row>
    <row r="813" s="2" customFormat="1" ht="24.15" customHeight="1">
      <c r="A813" s="38"/>
      <c r="B813" s="39"/>
      <c r="C813" s="215" t="s">
        <v>970</v>
      </c>
      <c r="D813" s="215" t="s">
        <v>142</v>
      </c>
      <c r="E813" s="216" t="s">
        <v>971</v>
      </c>
      <c r="F813" s="217" t="s">
        <v>972</v>
      </c>
      <c r="G813" s="218" t="s">
        <v>322</v>
      </c>
      <c r="H813" s="219">
        <v>12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0.00027</v>
      </c>
      <c r="T813" s="226">
        <f>S813*H813</f>
        <v>0.0032399999999999998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401</v>
      </c>
      <c r="AT813" s="227" t="s">
        <v>142</v>
      </c>
      <c r="AU813" s="227" t="s">
        <v>147</v>
      </c>
      <c r="AY813" s="17" t="s">
        <v>138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147</v>
      </c>
      <c r="BK813" s="228">
        <f>ROUND(I813*H813,2)</f>
        <v>0</v>
      </c>
      <c r="BL813" s="17" t="s">
        <v>401</v>
      </c>
      <c r="BM813" s="227" t="s">
        <v>973</v>
      </c>
    </row>
    <row r="814" s="13" customFormat="1">
      <c r="A814" s="13"/>
      <c r="B814" s="229"/>
      <c r="C814" s="230"/>
      <c r="D814" s="231" t="s">
        <v>149</v>
      </c>
      <c r="E814" s="232" t="s">
        <v>1</v>
      </c>
      <c r="F814" s="233" t="s">
        <v>974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149</v>
      </c>
      <c r="AU814" s="239" t="s">
        <v>147</v>
      </c>
      <c r="AV814" s="13" t="s">
        <v>81</v>
      </c>
      <c r="AW814" s="13" t="s">
        <v>30</v>
      </c>
      <c r="AX814" s="13" t="s">
        <v>73</v>
      </c>
      <c r="AY814" s="239" t="s">
        <v>138</v>
      </c>
    </row>
    <row r="815" s="14" customFormat="1">
      <c r="A815" s="14"/>
      <c r="B815" s="240"/>
      <c r="C815" s="241"/>
      <c r="D815" s="231" t="s">
        <v>149</v>
      </c>
      <c r="E815" s="242" t="s">
        <v>1</v>
      </c>
      <c r="F815" s="243" t="s">
        <v>198</v>
      </c>
      <c r="G815" s="241"/>
      <c r="H815" s="244">
        <v>12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149</v>
      </c>
      <c r="AU815" s="250" t="s">
        <v>147</v>
      </c>
      <c r="AV815" s="14" t="s">
        <v>147</v>
      </c>
      <c r="AW815" s="14" t="s">
        <v>30</v>
      </c>
      <c r="AX815" s="14" t="s">
        <v>81</v>
      </c>
      <c r="AY815" s="250" t="s">
        <v>138</v>
      </c>
    </row>
    <row r="816" s="2" customFormat="1" ht="24.15" customHeight="1">
      <c r="A816" s="38"/>
      <c r="B816" s="39"/>
      <c r="C816" s="215" t="s">
        <v>975</v>
      </c>
      <c r="D816" s="215" t="s">
        <v>142</v>
      </c>
      <c r="E816" s="216" t="s">
        <v>976</v>
      </c>
      <c r="F816" s="217" t="s">
        <v>977</v>
      </c>
      <c r="G816" s="218" t="s">
        <v>322</v>
      </c>
      <c r="H816" s="219">
        <v>188</v>
      </c>
      <c r="I816" s="220"/>
      <c r="J816" s="221">
        <f>ROUND(I816*H816,2)</f>
        <v>0</v>
      </c>
      <c r="K816" s="222"/>
      <c r="L816" s="44"/>
      <c r="M816" s="223" t="s">
        <v>1</v>
      </c>
      <c r="N816" s="224" t="s">
        <v>39</v>
      </c>
      <c r="O816" s="91"/>
      <c r="P816" s="225">
        <f>O816*H816</f>
        <v>0</v>
      </c>
      <c r="Q816" s="225">
        <v>0</v>
      </c>
      <c r="R816" s="225">
        <f>Q816*H816</f>
        <v>0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401</v>
      </c>
      <c r="AT816" s="227" t="s">
        <v>142</v>
      </c>
      <c r="AU816" s="227" t="s">
        <v>147</v>
      </c>
      <c r="AY816" s="17" t="s">
        <v>138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147</v>
      </c>
      <c r="BK816" s="228">
        <f>ROUND(I816*H816,2)</f>
        <v>0</v>
      </c>
      <c r="BL816" s="17" t="s">
        <v>401</v>
      </c>
      <c r="BM816" s="227" t="s">
        <v>978</v>
      </c>
    </row>
    <row r="817" s="14" customFormat="1">
      <c r="A817" s="14"/>
      <c r="B817" s="240"/>
      <c r="C817" s="241"/>
      <c r="D817" s="231" t="s">
        <v>149</v>
      </c>
      <c r="E817" s="242" t="s">
        <v>1</v>
      </c>
      <c r="F817" s="243" t="s">
        <v>979</v>
      </c>
      <c r="G817" s="241"/>
      <c r="H817" s="244">
        <v>188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149</v>
      </c>
      <c r="AU817" s="250" t="s">
        <v>147</v>
      </c>
      <c r="AV817" s="14" t="s">
        <v>147</v>
      </c>
      <c r="AW817" s="14" t="s">
        <v>30</v>
      </c>
      <c r="AX817" s="14" t="s">
        <v>73</v>
      </c>
      <c r="AY817" s="250" t="s">
        <v>138</v>
      </c>
    </row>
    <row r="818" s="15" customFormat="1">
      <c r="A818" s="15"/>
      <c r="B818" s="262"/>
      <c r="C818" s="263"/>
      <c r="D818" s="231" t="s">
        <v>149</v>
      </c>
      <c r="E818" s="264" t="s">
        <v>1</v>
      </c>
      <c r="F818" s="265" t="s">
        <v>165</v>
      </c>
      <c r="G818" s="263"/>
      <c r="H818" s="266">
        <v>188</v>
      </c>
      <c r="I818" s="267"/>
      <c r="J818" s="263"/>
      <c r="K818" s="263"/>
      <c r="L818" s="268"/>
      <c r="M818" s="269"/>
      <c r="N818" s="270"/>
      <c r="O818" s="270"/>
      <c r="P818" s="270"/>
      <c r="Q818" s="270"/>
      <c r="R818" s="270"/>
      <c r="S818" s="270"/>
      <c r="T818" s="271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2" t="s">
        <v>149</v>
      </c>
      <c r="AU818" s="272" t="s">
        <v>147</v>
      </c>
      <c r="AV818" s="15" t="s">
        <v>146</v>
      </c>
      <c r="AW818" s="15" t="s">
        <v>30</v>
      </c>
      <c r="AX818" s="15" t="s">
        <v>81</v>
      </c>
      <c r="AY818" s="272" t="s">
        <v>138</v>
      </c>
    </row>
    <row r="819" s="2" customFormat="1" ht="24.15" customHeight="1">
      <c r="A819" s="38"/>
      <c r="B819" s="39"/>
      <c r="C819" s="251" t="s">
        <v>980</v>
      </c>
      <c r="D819" s="251" t="s">
        <v>153</v>
      </c>
      <c r="E819" s="252" t="s">
        <v>981</v>
      </c>
      <c r="F819" s="253" t="s">
        <v>982</v>
      </c>
      <c r="G819" s="254" t="s">
        <v>322</v>
      </c>
      <c r="H819" s="255">
        <v>75.599999999999994</v>
      </c>
      <c r="I819" s="256"/>
      <c r="J819" s="257">
        <f>ROUND(I819*H819,2)</f>
        <v>0</v>
      </c>
      <c r="K819" s="258"/>
      <c r="L819" s="259"/>
      <c r="M819" s="260" t="s">
        <v>1</v>
      </c>
      <c r="N819" s="261" t="s">
        <v>39</v>
      </c>
      <c r="O819" s="91"/>
      <c r="P819" s="225">
        <f>O819*H819</f>
        <v>0</v>
      </c>
      <c r="Q819" s="225">
        <v>1.0000000000000001E-05</v>
      </c>
      <c r="R819" s="225">
        <f>Q819*H819</f>
        <v>0.00075600000000000005</v>
      </c>
      <c r="S819" s="225">
        <v>0</v>
      </c>
      <c r="T819" s="226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336</v>
      </c>
      <c r="AT819" s="227" t="s">
        <v>153</v>
      </c>
      <c r="AU819" s="227" t="s">
        <v>147</v>
      </c>
      <c r="AY819" s="17" t="s">
        <v>138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147</v>
      </c>
      <c r="BK819" s="228">
        <f>ROUND(I819*H819,2)</f>
        <v>0</v>
      </c>
      <c r="BL819" s="17" t="s">
        <v>401</v>
      </c>
      <c r="BM819" s="227" t="s">
        <v>983</v>
      </c>
    </row>
    <row r="820" s="13" customFormat="1">
      <c r="A820" s="13"/>
      <c r="B820" s="229"/>
      <c r="C820" s="230"/>
      <c r="D820" s="231" t="s">
        <v>149</v>
      </c>
      <c r="E820" s="232" t="s">
        <v>1</v>
      </c>
      <c r="F820" s="233" t="s">
        <v>984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149</v>
      </c>
      <c r="AU820" s="239" t="s">
        <v>147</v>
      </c>
      <c r="AV820" s="13" t="s">
        <v>81</v>
      </c>
      <c r="AW820" s="13" t="s">
        <v>30</v>
      </c>
      <c r="AX820" s="13" t="s">
        <v>73</v>
      </c>
      <c r="AY820" s="239" t="s">
        <v>138</v>
      </c>
    </row>
    <row r="821" s="13" customFormat="1">
      <c r="A821" s="13"/>
      <c r="B821" s="229"/>
      <c r="C821" s="230"/>
      <c r="D821" s="231" t="s">
        <v>149</v>
      </c>
      <c r="E821" s="232" t="s">
        <v>1</v>
      </c>
      <c r="F821" s="233" t="s">
        <v>985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149</v>
      </c>
      <c r="AU821" s="239" t="s">
        <v>147</v>
      </c>
      <c r="AV821" s="13" t="s">
        <v>81</v>
      </c>
      <c r="AW821" s="13" t="s">
        <v>30</v>
      </c>
      <c r="AX821" s="13" t="s">
        <v>73</v>
      </c>
      <c r="AY821" s="239" t="s">
        <v>138</v>
      </c>
    </row>
    <row r="822" s="13" customFormat="1">
      <c r="A822" s="13"/>
      <c r="B822" s="229"/>
      <c r="C822" s="230"/>
      <c r="D822" s="231" t="s">
        <v>149</v>
      </c>
      <c r="E822" s="232" t="s">
        <v>1</v>
      </c>
      <c r="F822" s="233" t="s">
        <v>986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149</v>
      </c>
      <c r="AU822" s="239" t="s">
        <v>147</v>
      </c>
      <c r="AV822" s="13" t="s">
        <v>81</v>
      </c>
      <c r="AW822" s="13" t="s">
        <v>30</v>
      </c>
      <c r="AX822" s="13" t="s">
        <v>73</v>
      </c>
      <c r="AY822" s="239" t="s">
        <v>138</v>
      </c>
    </row>
    <row r="823" s="14" customFormat="1">
      <c r="A823" s="14"/>
      <c r="B823" s="240"/>
      <c r="C823" s="241"/>
      <c r="D823" s="231" t="s">
        <v>149</v>
      </c>
      <c r="E823" s="242" t="s">
        <v>1</v>
      </c>
      <c r="F823" s="243" t="s">
        <v>248</v>
      </c>
      <c r="G823" s="241"/>
      <c r="H823" s="244">
        <v>14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149</v>
      </c>
      <c r="AU823" s="250" t="s">
        <v>147</v>
      </c>
      <c r="AV823" s="14" t="s">
        <v>147</v>
      </c>
      <c r="AW823" s="14" t="s">
        <v>30</v>
      </c>
      <c r="AX823" s="14" t="s">
        <v>73</v>
      </c>
      <c r="AY823" s="250" t="s">
        <v>138</v>
      </c>
    </row>
    <row r="824" s="13" customFormat="1">
      <c r="A824" s="13"/>
      <c r="B824" s="229"/>
      <c r="C824" s="230"/>
      <c r="D824" s="231" t="s">
        <v>149</v>
      </c>
      <c r="E824" s="232" t="s">
        <v>1</v>
      </c>
      <c r="F824" s="233" t="s">
        <v>987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149</v>
      </c>
      <c r="AU824" s="239" t="s">
        <v>147</v>
      </c>
      <c r="AV824" s="13" t="s">
        <v>81</v>
      </c>
      <c r="AW824" s="13" t="s">
        <v>30</v>
      </c>
      <c r="AX824" s="13" t="s">
        <v>73</v>
      </c>
      <c r="AY824" s="239" t="s">
        <v>138</v>
      </c>
    </row>
    <row r="825" s="14" customFormat="1">
      <c r="A825" s="14"/>
      <c r="B825" s="240"/>
      <c r="C825" s="241"/>
      <c r="D825" s="231" t="s">
        <v>149</v>
      </c>
      <c r="E825" s="242" t="s">
        <v>1</v>
      </c>
      <c r="F825" s="243" t="s">
        <v>248</v>
      </c>
      <c r="G825" s="241"/>
      <c r="H825" s="244">
        <v>14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149</v>
      </c>
      <c r="AU825" s="250" t="s">
        <v>147</v>
      </c>
      <c r="AV825" s="14" t="s">
        <v>147</v>
      </c>
      <c r="AW825" s="14" t="s">
        <v>30</v>
      </c>
      <c r="AX825" s="14" t="s">
        <v>73</v>
      </c>
      <c r="AY825" s="250" t="s">
        <v>138</v>
      </c>
    </row>
    <row r="826" s="13" customFormat="1">
      <c r="A826" s="13"/>
      <c r="B826" s="229"/>
      <c r="C826" s="230"/>
      <c r="D826" s="231" t="s">
        <v>149</v>
      </c>
      <c r="E826" s="232" t="s">
        <v>1</v>
      </c>
      <c r="F826" s="233" t="s">
        <v>988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149</v>
      </c>
      <c r="AU826" s="239" t="s">
        <v>147</v>
      </c>
      <c r="AV826" s="13" t="s">
        <v>81</v>
      </c>
      <c r="AW826" s="13" t="s">
        <v>30</v>
      </c>
      <c r="AX826" s="13" t="s">
        <v>73</v>
      </c>
      <c r="AY826" s="239" t="s">
        <v>138</v>
      </c>
    </row>
    <row r="827" s="14" customFormat="1">
      <c r="A827" s="14"/>
      <c r="B827" s="240"/>
      <c r="C827" s="241"/>
      <c r="D827" s="231" t="s">
        <v>149</v>
      </c>
      <c r="E827" s="242" t="s">
        <v>1</v>
      </c>
      <c r="F827" s="243" t="s">
        <v>279</v>
      </c>
      <c r="G827" s="241"/>
      <c r="H827" s="244">
        <v>7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149</v>
      </c>
      <c r="AU827" s="250" t="s">
        <v>147</v>
      </c>
      <c r="AV827" s="14" t="s">
        <v>147</v>
      </c>
      <c r="AW827" s="14" t="s">
        <v>30</v>
      </c>
      <c r="AX827" s="14" t="s">
        <v>73</v>
      </c>
      <c r="AY827" s="250" t="s">
        <v>138</v>
      </c>
    </row>
    <row r="828" s="13" customFormat="1">
      <c r="A828" s="13"/>
      <c r="B828" s="229"/>
      <c r="C828" s="230"/>
      <c r="D828" s="231" t="s">
        <v>149</v>
      </c>
      <c r="E828" s="232" t="s">
        <v>1</v>
      </c>
      <c r="F828" s="233" t="s">
        <v>989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149</v>
      </c>
      <c r="AU828" s="239" t="s">
        <v>147</v>
      </c>
      <c r="AV828" s="13" t="s">
        <v>81</v>
      </c>
      <c r="AW828" s="13" t="s">
        <v>30</v>
      </c>
      <c r="AX828" s="13" t="s">
        <v>73</v>
      </c>
      <c r="AY828" s="239" t="s">
        <v>138</v>
      </c>
    </row>
    <row r="829" s="13" customFormat="1">
      <c r="A829" s="13"/>
      <c r="B829" s="229"/>
      <c r="C829" s="230"/>
      <c r="D829" s="231" t="s">
        <v>149</v>
      </c>
      <c r="E829" s="232" t="s">
        <v>1</v>
      </c>
      <c r="F829" s="233" t="s">
        <v>990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149</v>
      </c>
      <c r="AU829" s="239" t="s">
        <v>147</v>
      </c>
      <c r="AV829" s="13" t="s">
        <v>81</v>
      </c>
      <c r="AW829" s="13" t="s">
        <v>30</v>
      </c>
      <c r="AX829" s="13" t="s">
        <v>73</v>
      </c>
      <c r="AY829" s="239" t="s">
        <v>138</v>
      </c>
    </row>
    <row r="830" s="14" customFormat="1">
      <c r="A830" s="14"/>
      <c r="B830" s="240"/>
      <c r="C830" s="241"/>
      <c r="D830" s="231" t="s">
        <v>149</v>
      </c>
      <c r="E830" s="242" t="s">
        <v>1</v>
      </c>
      <c r="F830" s="243" t="s">
        <v>279</v>
      </c>
      <c r="G830" s="241"/>
      <c r="H830" s="244">
        <v>7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149</v>
      </c>
      <c r="AU830" s="250" t="s">
        <v>147</v>
      </c>
      <c r="AV830" s="14" t="s">
        <v>147</v>
      </c>
      <c r="AW830" s="14" t="s">
        <v>30</v>
      </c>
      <c r="AX830" s="14" t="s">
        <v>73</v>
      </c>
      <c r="AY830" s="250" t="s">
        <v>138</v>
      </c>
    </row>
    <row r="831" s="13" customFormat="1">
      <c r="A831" s="13"/>
      <c r="B831" s="229"/>
      <c r="C831" s="230"/>
      <c r="D831" s="231" t="s">
        <v>149</v>
      </c>
      <c r="E831" s="232" t="s">
        <v>1</v>
      </c>
      <c r="F831" s="233" t="s">
        <v>991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149</v>
      </c>
      <c r="AU831" s="239" t="s">
        <v>147</v>
      </c>
      <c r="AV831" s="13" t="s">
        <v>81</v>
      </c>
      <c r="AW831" s="13" t="s">
        <v>30</v>
      </c>
      <c r="AX831" s="13" t="s">
        <v>73</v>
      </c>
      <c r="AY831" s="239" t="s">
        <v>138</v>
      </c>
    </row>
    <row r="832" s="14" customFormat="1">
      <c r="A832" s="14"/>
      <c r="B832" s="240"/>
      <c r="C832" s="241"/>
      <c r="D832" s="231" t="s">
        <v>149</v>
      </c>
      <c r="E832" s="242" t="s">
        <v>1</v>
      </c>
      <c r="F832" s="243" t="s">
        <v>248</v>
      </c>
      <c r="G832" s="241"/>
      <c r="H832" s="244">
        <v>14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149</v>
      </c>
      <c r="AU832" s="250" t="s">
        <v>147</v>
      </c>
      <c r="AV832" s="14" t="s">
        <v>147</v>
      </c>
      <c r="AW832" s="14" t="s">
        <v>30</v>
      </c>
      <c r="AX832" s="14" t="s">
        <v>73</v>
      </c>
      <c r="AY832" s="250" t="s">
        <v>138</v>
      </c>
    </row>
    <row r="833" s="13" customFormat="1">
      <c r="A833" s="13"/>
      <c r="B833" s="229"/>
      <c r="C833" s="230"/>
      <c r="D833" s="231" t="s">
        <v>149</v>
      </c>
      <c r="E833" s="232" t="s">
        <v>1</v>
      </c>
      <c r="F833" s="233" t="s">
        <v>992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149</v>
      </c>
      <c r="AU833" s="239" t="s">
        <v>147</v>
      </c>
      <c r="AV833" s="13" t="s">
        <v>81</v>
      </c>
      <c r="AW833" s="13" t="s">
        <v>30</v>
      </c>
      <c r="AX833" s="13" t="s">
        <v>73</v>
      </c>
      <c r="AY833" s="239" t="s">
        <v>138</v>
      </c>
    </row>
    <row r="834" s="14" customFormat="1">
      <c r="A834" s="14"/>
      <c r="B834" s="240"/>
      <c r="C834" s="241"/>
      <c r="D834" s="231" t="s">
        <v>149</v>
      </c>
      <c r="E834" s="242" t="s">
        <v>1</v>
      </c>
      <c r="F834" s="243" t="s">
        <v>279</v>
      </c>
      <c r="G834" s="241"/>
      <c r="H834" s="244">
        <v>7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149</v>
      </c>
      <c r="AU834" s="250" t="s">
        <v>147</v>
      </c>
      <c r="AV834" s="14" t="s">
        <v>147</v>
      </c>
      <c r="AW834" s="14" t="s">
        <v>30</v>
      </c>
      <c r="AX834" s="14" t="s">
        <v>73</v>
      </c>
      <c r="AY834" s="250" t="s">
        <v>138</v>
      </c>
    </row>
    <row r="835" s="15" customFormat="1">
      <c r="A835" s="15"/>
      <c r="B835" s="262"/>
      <c r="C835" s="263"/>
      <c r="D835" s="231" t="s">
        <v>149</v>
      </c>
      <c r="E835" s="264" t="s">
        <v>1</v>
      </c>
      <c r="F835" s="265" t="s">
        <v>165</v>
      </c>
      <c r="G835" s="263"/>
      <c r="H835" s="266">
        <v>63</v>
      </c>
      <c r="I835" s="267"/>
      <c r="J835" s="263"/>
      <c r="K835" s="263"/>
      <c r="L835" s="268"/>
      <c r="M835" s="269"/>
      <c r="N835" s="270"/>
      <c r="O835" s="270"/>
      <c r="P835" s="270"/>
      <c r="Q835" s="270"/>
      <c r="R835" s="270"/>
      <c r="S835" s="270"/>
      <c r="T835" s="271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72" t="s">
        <v>149</v>
      </c>
      <c r="AU835" s="272" t="s">
        <v>147</v>
      </c>
      <c r="AV835" s="15" t="s">
        <v>146</v>
      </c>
      <c r="AW835" s="15" t="s">
        <v>30</v>
      </c>
      <c r="AX835" s="15" t="s">
        <v>81</v>
      </c>
      <c r="AY835" s="272" t="s">
        <v>138</v>
      </c>
    </row>
    <row r="836" s="14" customFormat="1">
      <c r="A836" s="14"/>
      <c r="B836" s="240"/>
      <c r="C836" s="241"/>
      <c r="D836" s="231" t="s">
        <v>149</v>
      </c>
      <c r="E836" s="241"/>
      <c r="F836" s="243" t="s">
        <v>993</v>
      </c>
      <c r="G836" s="241"/>
      <c r="H836" s="244">
        <v>75.599999999999994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149</v>
      </c>
      <c r="AU836" s="250" t="s">
        <v>147</v>
      </c>
      <c r="AV836" s="14" t="s">
        <v>147</v>
      </c>
      <c r="AW836" s="14" t="s">
        <v>4</v>
      </c>
      <c r="AX836" s="14" t="s">
        <v>81</v>
      </c>
      <c r="AY836" s="250" t="s">
        <v>138</v>
      </c>
    </row>
    <row r="837" s="2" customFormat="1" ht="24.15" customHeight="1">
      <c r="A837" s="38"/>
      <c r="B837" s="39"/>
      <c r="C837" s="251" t="s">
        <v>994</v>
      </c>
      <c r="D837" s="251" t="s">
        <v>153</v>
      </c>
      <c r="E837" s="252" t="s">
        <v>995</v>
      </c>
      <c r="F837" s="253" t="s">
        <v>996</v>
      </c>
      <c r="G837" s="254" t="s">
        <v>322</v>
      </c>
      <c r="H837" s="255">
        <v>150</v>
      </c>
      <c r="I837" s="256"/>
      <c r="J837" s="257">
        <f>ROUND(I837*H837,2)</f>
        <v>0</v>
      </c>
      <c r="K837" s="258"/>
      <c r="L837" s="259"/>
      <c r="M837" s="260" t="s">
        <v>1</v>
      </c>
      <c r="N837" s="261" t="s">
        <v>39</v>
      </c>
      <c r="O837" s="91"/>
      <c r="P837" s="225">
        <f>O837*H837</f>
        <v>0</v>
      </c>
      <c r="Q837" s="225">
        <v>0.00011</v>
      </c>
      <c r="R837" s="225">
        <f>Q837*H837</f>
        <v>0.016500000000000001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336</v>
      </c>
      <c r="AT837" s="227" t="s">
        <v>153</v>
      </c>
      <c r="AU837" s="227" t="s">
        <v>147</v>
      </c>
      <c r="AY837" s="17" t="s">
        <v>138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147</v>
      </c>
      <c r="BK837" s="228">
        <f>ROUND(I837*H837,2)</f>
        <v>0</v>
      </c>
      <c r="BL837" s="17" t="s">
        <v>401</v>
      </c>
      <c r="BM837" s="227" t="s">
        <v>997</v>
      </c>
    </row>
    <row r="838" s="13" customFormat="1">
      <c r="A838" s="13"/>
      <c r="B838" s="229"/>
      <c r="C838" s="230"/>
      <c r="D838" s="231" t="s">
        <v>149</v>
      </c>
      <c r="E838" s="232" t="s">
        <v>1</v>
      </c>
      <c r="F838" s="233" t="s">
        <v>998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149</v>
      </c>
      <c r="AU838" s="239" t="s">
        <v>147</v>
      </c>
      <c r="AV838" s="13" t="s">
        <v>81</v>
      </c>
      <c r="AW838" s="13" t="s">
        <v>30</v>
      </c>
      <c r="AX838" s="13" t="s">
        <v>73</v>
      </c>
      <c r="AY838" s="239" t="s">
        <v>138</v>
      </c>
    </row>
    <row r="839" s="13" customFormat="1">
      <c r="A839" s="13"/>
      <c r="B839" s="229"/>
      <c r="C839" s="230"/>
      <c r="D839" s="231" t="s">
        <v>149</v>
      </c>
      <c r="E839" s="232" t="s">
        <v>1</v>
      </c>
      <c r="F839" s="233" t="s">
        <v>999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149</v>
      </c>
      <c r="AU839" s="239" t="s">
        <v>147</v>
      </c>
      <c r="AV839" s="13" t="s">
        <v>81</v>
      </c>
      <c r="AW839" s="13" t="s">
        <v>30</v>
      </c>
      <c r="AX839" s="13" t="s">
        <v>73</v>
      </c>
      <c r="AY839" s="239" t="s">
        <v>138</v>
      </c>
    </row>
    <row r="840" s="14" customFormat="1">
      <c r="A840" s="14"/>
      <c r="B840" s="240"/>
      <c r="C840" s="241"/>
      <c r="D840" s="231" t="s">
        <v>149</v>
      </c>
      <c r="E840" s="242" t="s">
        <v>1</v>
      </c>
      <c r="F840" s="243" t="s">
        <v>214</v>
      </c>
      <c r="G840" s="241"/>
      <c r="H840" s="244">
        <v>9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149</v>
      </c>
      <c r="AU840" s="250" t="s">
        <v>147</v>
      </c>
      <c r="AV840" s="14" t="s">
        <v>147</v>
      </c>
      <c r="AW840" s="14" t="s">
        <v>30</v>
      </c>
      <c r="AX840" s="14" t="s">
        <v>73</v>
      </c>
      <c r="AY840" s="250" t="s">
        <v>138</v>
      </c>
    </row>
    <row r="841" s="13" customFormat="1">
      <c r="A841" s="13"/>
      <c r="B841" s="229"/>
      <c r="C841" s="230"/>
      <c r="D841" s="231" t="s">
        <v>149</v>
      </c>
      <c r="E841" s="232" t="s">
        <v>1</v>
      </c>
      <c r="F841" s="233" t="s">
        <v>1000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149</v>
      </c>
      <c r="AU841" s="239" t="s">
        <v>147</v>
      </c>
      <c r="AV841" s="13" t="s">
        <v>81</v>
      </c>
      <c r="AW841" s="13" t="s">
        <v>30</v>
      </c>
      <c r="AX841" s="13" t="s">
        <v>73</v>
      </c>
      <c r="AY841" s="239" t="s">
        <v>138</v>
      </c>
    </row>
    <row r="842" s="14" customFormat="1">
      <c r="A842" s="14"/>
      <c r="B842" s="240"/>
      <c r="C842" s="241"/>
      <c r="D842" s="231" t="s">
        <v>149</v>
      </c>
      <c r="E842" s="242" t="s">
        <v>1</v>
      </c>
      <c r="F842" s="243" t="s">
        <v>198</v>
      </c>
      <c r="G842" s="241"/>
      <c r="H842" s="244">
        <v>12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149</v>
      </c>
      <c r="AU842" s="250" t="s">
        <v>147</v>
      </c>
      <c r="AV842" s="14" t="s">
        <v>147</v>
      </c>
      <c r="AW842" s="14" t="s">
        <v>30</v>
      </c>
      <c r="AX842" s="14" t="s">
        <v>73</v>
      </c>
      <c r="AY842" s="250" t="s">
        <v>138</v>
      </c>
    </row>
    <row r="843" s="13" customFormat="1">
      <c r="A843" s="13"/>
      <c r="B843" s="229"/>
      <c r="C843" s="230"/>
      <c r="D843" s="231" t="s">
        <v>149</v>
      </c>
      <c r="E843" s="232" t="s">
        <v>1</v>
      </c>
      <c r="F843" s="233" t="s">
        <v>1001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149</v>
      </c>
      <c r="AU843" s="239" t="s">
        <v>147</v>
      </c>
      <c r="AV843" s="13" t="s">
        <v>81</v>
      </c>
      <c r="AW843" s="13" t="s">
        <v>30</v>
      </c>
      <c r="AX843" s="13" t="s">
        <v>73</v>
      </c>
      <c r="AY843" s="239" t="s">
        <v>138</v>
      </c>
    </row>
    <row r="844" s="14" customFormat="1">
      <c r="A844" s="14"/>
      <c r="B844" s="240"/>
      <c r="C844" s="241"/>
      <c r="D844" s="231" t="s">
        <v>149</v>
      </c>
      <c r="E844" s="242" t="s">
        <v>1</v>
      </c>
      <c r="F844" s="243" t="s">
        <v>229</v>
      </c>
      <c r="G844" s="241"/>
      <c r="H844" s="244">
        <v>10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149</v>
      </c>
      <c r="AU844" s="250" t="s">
        <v>147</v>
      </c>
      <c r="AV844" s="14" t="s">
        <v>147</v>
      </c>
      <c r="AW844" s="14" t="s">
        <v>30</v>
      </c>
      <c r="AX844" s="14" t="s">
        <v>73</v>
      </c>
      <c r="AY844" s="250" t="s">
        <v>138</v>
      </c>
    </row>
    <row r="845" s="13" customFormat="1">
      <c r="A845" s="13"/>
      <c r="B845" s="229"/>
      <c r="C845" s="230"/>
      <c r="D845" s="231" t="s">
        <v>149</v>
      </c>
      <c r="E845" s="232" t="s">
        <v>1</v>
      </c>
      <c r="F845" s="233" t="s">
        <v>1002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149</v>
      </c>
      <c r="AU845" s="239" t="s">
        <v>147</v>
      </c>
      <c r="AV845" s="13" t="s">
        <v>81</v>
      </c>
      <c r="AW845" s="13" t="s">
        <v>30</v>
      </c>
      <c r="AX845" s="13" t="s">
        <v>73</v>
      </c>
      <c r="AY845" s="239" t="s">
        <v>138</v>
      </c>
    </row>
    <row r="846" s="14" customFormat="1">
      <c r="A846" s="14"/>
      <c r="B846" s="240"/>
      <c r="C846" s="241"/>
      <c r="D846" s="231" t="s">
        <v>149</v>
      </c>
      <c r="E846" s="242" t="s">
        <v>1</v>
      </c>
      <c r="F846" s="243" t="s">
        <v>234</v>
      </c>
      <c r="G846" s="241"/>
      <c r="H846" s="244">
        <v>11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149</v>
      </c>
      <c r="AU846" s="250" t="s">
        <v>147</v>
      </c>
      <c r="AV846" s="14" t="s">
        <v>147</v>
      </c>
      <c r="AW846" s="14" t="s">
        <v>30</v>
      </c>
      <c r="AX846" s="14" t="s">
        <v>73</v>
      </c>
      <c r="AY846" s="250" t="s">
        <v>138</v>
      </c>
    </row>
    <row r="847" s="13" customFormat="1">
      <c r="A847" s="13"/>
      <c r="B847" s="229"/>
      <c r="C847" s="230"/>
      <c r="D847" s="231" t="s">
        <v>149</v>
      </c>
      <c r="E847" s="232" t="s">
        <v>1</v>
      </c>
      <c r="F847" s="233" t="s">
        <v>1003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149</v>
      </c>
      <c r="AU847" s="239" t="s">
        <v>147</v>
      </c>
      <c r="AV847" s="13" t="s">
        <v>81</v>
      </c>
      <c r="AW847" s="13" t="s">
        <v>30</v>
      </c>
      <c r="AX847" s="13" t="s">
        <v>73</v>
      </c>
      <c r="AY847" s="239" t="s">
        <v>138</v>
      </c>
    </row>
    <row r="848" s="13" customFormat="1">
      <c r="A848" s="13"/>
      <c r="B848" s="229"/>
      <c r="C848" s="230"/>
      <c r="D848" s="231" t="s">
        <v>149</v>
      </c>
      <c r="E848" s="232" t="s">
        <v>1</v>
      </c>
      <c r="F848" s="233" t="s">
        <v>986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149</v>
      </c>
      <c r="AU848" s="239" t="s">
        <v>147</v>
      </c>
      <c r="AV848" s="13" t="s">
        <v>81</v>
      </c>
      <c r="AW848" s="13" t="s">
        <v>30</v>
      </c>
      <c r="AX848" s="13" t="s">
        <v>73</v>
      </c>
      <c r="AY848" s="239" t="s">
        <v>138</v>
      </c>
    </row>
    <row r="849" s="14" customFormat="1">
      <c r="A849" s="14"/>
      <c r="B849" s="240"/>
      <c r="C849" s="241"/>
      <c r="D849" s="231" t="s">
        <v>149</v>
      </c>
      <c r="E849" s="242" t="s">
        <v>1</v>
      </c>
      <c r="F849" s="243" t="s">
        <v>156</v>
      </c>
      <c r="G849" s="241"/>
      <c r="H849" s="244">
        <v>8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149</v>
      </c>
      <c r="AU849" s="250" t="s">
        <v>147</v>
      </c>
      <c r="AV849" s="14" t="s">
        <v>147</v>
      </c>
      <c r="AW849" s="14" t="s">
        <v>30</v>
      </c>
      <c r="AX849" s="14" t="s">
        <v>73</v>
      </c>
      <c r="AY849" s="250" t="s">
        <v>138</v>
      </c>
    </row>
    <row r="850" s="13" customFormat="1">
      <c r="A850" s="13"/>
      <c r="B850" s="229"/>
      <c r="C850" s="230"/>
      <c r="D850" s="231" t="s">
        <v>149</v>
      </c>
      <c r="E850" s="232" t="s">
        <v>1</v>
      </c>
      <c r="F850" s="233" t="s">
        <v>744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149</v>
      </c>
      <c r="AU850" s="239" t="s">
        <v>147</v>
      </c>
      <c r="AV850" s="13" t="s">
        <v>81</v>
      </c>
      <c r="AW850" s="13" t="s">
        <v>30</v>
      </c>
      <c r="AX850" s="13" t="s">
        <v>73</v>
      </c>
      <c r="AY850" s="239" t="s">
        <v>138</v>
      </c>
    </row>
    <row r="851" s="14" customFormat="1">
      <c r="A851" s="14"/>
      <c r="B851" s="240"/>
      <c r="C851" s="241"/>
      <c r="D851" s="231" t="s">
        <v>149</v>
      </c>
      <c r="E851" s="242" t="s">
        <v>1</v>
      </c>
      <c r="F851" s="243" t="s">
        <v>293</v>
      </c>
      <c r="G851" s="241"/>
      <c r="H851" s="244">
        <v>26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149</v>
      </c>
      <c r="AU851" s="250" t="s">
        <v>147</v>
      </c>
      <c r="AV851" s="14" t="s">
        <v>147</v>
      </c>
      <c r="AW851" s="14" t="s">
        <v>30</v>
      </c>
      <c r="AX851" s="14" t="s">
        <v>73</v>
      </c>
      <c r="AY851" s="250" t="s">
        <v>138</v>
      </c>
    </row>
    <row r="852" s="13" customFormat="1">
      <c r="A852" s="13"/>
      <c r="B852" s="229"/>
      <c r="C852" s="230"/>
      <c r="D852" s="231" t="s">
        <v>149</v>
      </c>
      <c r="E852" s="232" t="s">
        <v>1</v>
      </c>
      <c r="F852" s="233" t="s">
        <v>988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149</v>
      </c>
      <c r="AU852" s="239" t="s">
        <v>147</v>
      </c>
      <c r="AV852" s="13" t="s">
        <v>81</v>
      </c>
      <c r="AW852" s="13" t="s">
        <v>30</v>
      </c>
      <c r="AX852" s="13" t="s">
        <v>73</v>
      </c>
      <c r="AY852" s="239" t="s">
        <v>138</v>
      </c>
    </row>
    <row r="853" s="14" customFormat="1">
      <c r="A853" s="14"/>
      <c r="B853" s="240"/>
      <c r="C853" s="241"/>
      <c r="D853" s="231" t="s">
        <v>149</v>
      </c>
      <c r="E853" s="242" t="s">
        <v>1</v>
      </c>
      <c r="F853" s="243" t="s">
        <v>302</v>
      </c>
      <c r="G853" s="241"/>
      <c r="H853" s="244">
        <v>18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149</v>
      </c>
      <c r="AU853" s="250" t="s">
        <v>147</v>
      </c>
      <c r="AV853" s="14" t="s">
        <v>147</v>
      </c>
      <c r="AW853" s="14" t="s">
        <v>30</v>
      </c>
      <c r="AX853" s="14" t="s">
        <v>73</v>
      </c>
      <c r="AY853" s="250" t="s">
        <v>138</v>
      </c>
    </row>
    <row r="854" s="13" customFormat="1">
      <c r="A854" s="13"/>
      <c r="B854" s="229"/>
      <c r="C854" s="230"/>
      <c r="D854" s="231" t="s">
        <v>149</v>
      </c>
      <c r="E854" s="232" t="s">
        <v>1</v>
      </c>
      <c r="F854" s="233" t="s">
        <v>1004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149</v>
      </c>
      <c r="AU854" s="239" t="s">
        <v>147</v>
      </c>
      <c r="AV854" s="13" t="s">
        <v>81</v>
      </c>
      <c r="AW854" s="13" t="s">
        <v>30</v>
      </c>
      <c r="AX854" s="13" t="s">
        <v>73</v>
      </c>
      <c r="AY854" s="239" t="s">
        <v>138</v>
      </c>
    </row>
    <row r="855" s="13" customFormat="1">
      <c r="A855" s="13"/>
      <c r="B855" s="229"/>
      <c r="C855" s="230"/>
      <c r="D855" s="231" t="s">
        <v>149</v>
      </c>
      <c r="E855" s="232" t="s">
        <v>1</v>
      </c>
      <c r="F855" s="233" t="s">
        <v>334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149</v>
      </c>
      <c r="AU855" s="239" t="s">
        <v>147</v>
      </c>
      <c r="AV855" s="13" t="s">
        <v>81</v>
      </c>
      <c r="AW855" s="13" t="s">
        <v>30</v>
      </c>
      <c r="AX855" s="13" t="s">
        <v>73</v>
      </c>
      <c r="AY855" s="239" t="s">
        <v>138</v>
      </c>
    </row>
    <row r="856" s="14" customFormat="1">
      <c r="A856" s="14"/>
      <c r="B856" s="240"/>
      <c r="C856" s="241"/>
      <c r="D856" s="231" t="s">
        <v>149</v>
      </c>
      <c r="E856" s="242" t="s">
        <v>1</v>
      </c>
      <c r="F856" s="243" t="s">
        <v>248</v>
      </c>
      <c r="G856" s="241"/>
      <c r="H856" s="244">
        <v>14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149</v>
      </c>
      <c r="AU856" s="250" t="s">
        <v>147</v>
      </c>
      <c r="AV856" s="14" t="s">
        <v>147</v>
      </c>
      <c r="AW856" s="14" t="s">
        <v>30</v>
      </c>
      <c r="AX856" s="14" t="s">
        <v>73</v>
      </c>
      <c r="AY856" s="250" t="s">
        <v>138</v>
      </c>
    </row>
    <row r="857" s="13" customFormat="1">
      <c r="A857" s="13"/>
      <c r="B857" s="229"/>
      <c r="C857" s="230"/>
      <c r="D857" s="231" t="s">
        <v>149</v>
      </c>
      <c r="E857" s="232" t="s">
        <v>1</v>
      </c>
      <c r="F857" s="233" t="s">
        <v>990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149</v>
      </c>
      <c r="AU857" s="239" t="s">
        <v>147</v>
      </c>
      <c r="AV857" s="13" t="s">
        <v>81</v>
      </c>
      <c r="AW857" s="13" t="s">
        <v>30</v>
      </c>
      <c r="AX857" s="13" t="s">
        <v>73</v>
      </c>
      <c r="AY857" s="239" t="s">
        <v>138</v>
      </c>
    </row>
    <row r="858" s="14" customFormat="1">
      <c r="A858" s="14"/>
      <c r="B858" s="240"/>
      <c r="C858" s="241"/>
      <c r="D858" s="231" t="s">
        <v>149</v>
      </c>
      <c r="E858" s="242" t="s">
        <v>1</v>
      </c>
      <c r="F858" s="243" t="s">
        <v>1005</v>
      </c>
      <c r="G858" s="241"/>
      <c r="H858" s="244">
        <v>17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149</v>
      </c>
      <c r="AU858" s="250" t="s">
        <v>147</v>
      </c>
      <c r="AV858" s="14" t="s">
        <v>147</v>
      </c>
      <c r="AW858" s="14" t="s">
        <v>30</v>
      </c>
      <c r="AX858" s="14" t="s">
        <v>73</v>
      </c>
      <c r="AY858" s="250" t="s">
        <v>138</v>
      </c>
    </row>
    <row r="859" s="15" customFormat="1">
      <c r="A859" s="15"/>
      <c r="B859" s="262"/>
      <c r="C859" s="263"/>
      <c r="D859" s="231" t="s">
        <v>149</v>
      </c>
      <c r="E859" s="264" t="s">
        <v>1</v>
      </c>
      <c r="F859" s="265" t="s">
        <v>165</v>
      </c>
      <c r="G859" s="263"/>
      <c r="H859" s="266">
        <v>125</v>
      </c>
      <c r="I859" s="267"/>
      <c r="J859" s="263"/>
      <c r="K859" s="263"/>
      <c r="L859" s="268"/>
      <c r="M859" s="269"/>
      <c r="N859" s="270"/>
      <c r="O859" s="270"/>
      <c r="P859" s="270"/>
      <c r="Q859" s="270"/>
      <c r="R859" s="270"/>
      <c r="S859" s="270"/>
      <c r="T859" s="271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72" t="s">
        <v>149</v>
      </c>
      <c r="AU859" s="272" t="s">
        <v>147</v>
      </c>
      <c r="AV859" s="15" t="s">
        <v>146</v>
      </c>
      <c r="AW859" s="15" t="s">
        <v>30</v>
      </c>
      <c r="AX859" s="15" t="s">
        <v>81</v>
      </c>
      <c r="AY859" s="272" t="s">
        <v>138</v>
      </c>
    </row>
    <row r="860" s="14" customFormat="1">
      <c r="A860" s="14"/>
      <c r="B860" s="240"/>
      <c r="C860" s="241"/>
      <c r="D860" s="231" t="s">
        <v>149</v>
      </c>
      <c r="E860" s="241"/>
      <c r="F860" s="243" t="s">
        <v>1006</v>
      </c>
      <c r="G860" s="241"/>
      <c r="H860" s="244">
        <v>150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149</v>
      </c>
      <c r="AU860" s="250" t="s">
        <v>147</v>
      </c>
      <c r="AV860" s="14" t="s">
        <v>147</v>
      </c>
      <c r="AW860" s="14" t="s">
        <v>4</v>
      </c>
      <c r="AX860" s="14" t="s">
        <v>81</v>
      </c>
      <c r="AY860" s="250" t="s">
        <v>138</v>
      </c>
    </row>
    <row r="861" s="2" customFormat="1" ht="24.15" customHeight="1">
      <c r="A861" s="38"/>
      <c r="B861" s="39"/>
      <c r="C861" s="215" t="s">
        <v>1007</v>
      </c>
      <c r="D861" s="215" t="s">
        <v>142</v>
      </c>
      <c r="E861" s="216" t="s">
        <v>1008</v>
      </c>
      <c r="F861" s="217" t="s">
        <v>1009</v>
      </c>
      <c r="G861" s="218" t="s">
        <v>322</v>
      </c>
      <c r="H861" s="219">
        <v>10</v>
      </c>
      <c r="I861" s="220"/>
      <c r="J861" s="221">
        <f>ROUND(I861*H861,2)</f>
        <v>0</v>
      </c>
      <c r="K861" s="222"/>
      <c r="L861" s="44"/>
      <c r="M861" s="223" t="s">
        <v>1</v>
      </c>
      <c r="N861" s="224" t="s">
        <v>39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401</v>
      </c>
      <c r="AT861" s="227" t="s">
        <v>142</v>
      </c>
      <c r="AU861" s="227" t="s">
        <v>147</v>
      </c>
      <c r="AY861" s="17" t="s">
        <v>138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147</v>
      </c>
      <c r="BK861" s="228">
        <f>ROUND(I861*H861,2)</f>
        <v>0</v>
      </c>
      <c r="BL861" s="17" t="s">
        <v>401</v>
      </c>
      <c r="BM861" s="227" t="s">
        <v>1010</v>
      </c>
    </row>
    <row r="862" s="13" customFormat="1">
      <c r="A862" s="13"/>
      <c r="B862" s="229"/>
      <c r="C862" s="230"/>
      <c r="D862" s="231" t="s">
        <v>149</v>
      </c>
      <c r="E862" s="232" t="s">
        <v>1</v>
      </c>
      <c r="F862" s="233" t="s">
        <v>1011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149</v>
      </c>
      <c r="AU862" s="239" t="s">
        <v>147</v>
      </c>
      <c r="AV862" s="13" t="s">
        <v>81</v>
      </c>
      <c r="AW862" s="13" t="s">
        <v>30</v>
      </c>
      <c r="AX862" s="13" t="s">
        <v>73</v>
      </c>
      <c r="AY862" s="239" t="s">
        <v>138</v>
      </c>
    </row>
    <row r="863" s="14" customFormat="1">
      <c r="A863" s="14"/>
      <c r="B863" s="240"/>
      <c r="C863" s="241"/>
      <c r="D863" s="231" t="s">
        <v>149</v>
      </c>
      <c r="E863" s="242" t="s">
        <v>1</v>
      </c>
      <c r="F863" s="243" t="s">
        <v>229</v>
      </c>
      <c r="G863" s="241"/>
      <c r="H863" s="244">
        <v>10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149</v>
      </c>
      <c r="AU863" s="250" t="s">
        <v>147</v>
      </c>
      <c r="AV863" s="14" t="s">
        <v>147</v>
      </c>
      <c r="AW863" s="14" t="s">
        <v>30</v>
      </c>
      <c r="AX863" s="14" t="s">
        <v>73</v>
      </c>
      <c r="AY863" s="250" t="s">
        <v>138</v>
      </c>
    </row>
    <row r="864" s="15" customFormat="1">
      <c r="A864" s="15"/>
      <c r="B864" s="262"/>
      <c r="C864" s="263"/>
      <c r="D864" s="231" t="s">
        <v>149</v>
      </c>
      <c r="E864" s="264" t="s">
        <v>1</v>
      </c>
      <c r="F864" s="265" t="s">
        <v>165</v>
      </c>
      <c r="G864" s="263"/>
      <c r="H864" s="266">
        <v>10</v>
      </c>
      <c r="I864" s="267"/>
      <c r="J864" s="263"/>
      <c r="K864" s="263"/>
      <c r="L864" s="268"/>
      <c r="M864" s="269"/>
      <c r="N864" s="270"/>
      <c r="O864" s="270"/>
      <c r="P864" s="270"/>
      <c r="Q864" s="270"/>
      <c r="R864" s="270"/>
      <c r="S864" s="270"/>
      <c r="T864" s="271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72" t="s">
        <v>149</v>
      </c>
      <c r="AU864" s="272" t="s">
        <v>147</v>
      </c>
      <c r="AV864" s="15" t="s">
        <v>146</v>
      </c>
      <c r="AW864" s="15" t="s">
        <v>30</v>
      </c>
      <c r="AX864" s="15" t="s">
        <v>81</v>
      </c>
      <c r="AY864" s="272" t="s">
        <v>138</v>
      </c>
    </row>
    <row r="865" s="2" customFormat="1" ht="24.15" customHeight="1">
      <c r="A865" s="38"/>
      <c r="B865" s="39"/>
      <c r="C865" s="251" t="s">
        <v>1012</v>
      </c>
      <c r="D865" s="251" t="s">
        <v>153</v>
      </c>
      <c r="E865" s="252" t="s">
        <v>1013</v>
      </c>
      <c r="F865" s="253" t="s">
        <v>1014</v>
      </c>
      <c r="G865" s="254" t="s">
        <v>322</v>
      </c>
      <c r="H865" s="255">
        <v>12</v>
      </c>
      <c r="I865" s="256"/>
      <c r="J865" s="257">
        <f>ROUND(I865*H865,2)</f>
        <v>0</v>
      </c>
      <c r="K865" s="258"/>
      <c r="L865" s="259"/>
      <c r="M865" s="260" t="s">
        <v>1</v>
      </c>
      <c r="N865" s="261" t="s">
        <v>39</v>
      </c>
      <c r="O865" s="91"/>
      <c r="P865" s="225">
        <f>O865*H865</f>
        <v>0</v>
      </c>
      <c r="Q865" s="225">
        <v>0.00025000000000000001</v>
      </c>
      <c r="R865" s="225">
        <f>Q865*H865</f>
        <v>0.0030000000000000001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336</v>
      </c>
      <c r="AT865" s="227" t="s">
        <v>153</v>
      </c>
      <c r="AU865" s="227" t="s">
        <v>147</v>
      </c>
      <c r="AY865" s="17" t="s">
        <v>138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147</v>
      </c>
      <c r="BK865" s="228">
        <f>ROUND(I865*H865,2)</f>
        <v>0</v>
      </c>
      <c r="BL865" s="17" t="s">
        <v>401</v>
      </c>
      <c r="BM865" s="227" t="s">
        <v>1015</v>
      </c>
    </row>
    <row r="866" s="14" customFormat="1">
      <c r="A866" s="14"/>
      <c r="B866" s="240"/>
      <c r="C866" s="241"/>
      <c r="D866" s="231" t="s">
        <v>149</v>
      </c>
      <c r="E866" s="241"/>
      <c r="F866" s="243" t="s">
        <v>1016</v>
      </c>
      <c r="G866" s="241"/>
      <c r="H866" s="244">
        <v>12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149</v>
      </c>
      <c r="AU866" s="250" t="s">
        <v>147</v>
      </c>
      <c r="AV866" s="14" t="s">
        <v>147</v>
      </c>
      <c r="AW866" s="14" t="s">
        <v>4</v>
      </c>
      <c r="AX866" s="14" t="s">
        <v>81</v>
      </c>
      <c r="AY866" s="250" t="s">
        <v>138</v>
      </c>
    </row>
    <row r="867" s="2" customFormat="1" ht="24.15" customHeight="1">
      <c r="A867" s="38"/>
      <c r="B867" s="39"/>
      <c r="C867" s="215" t="s">
        <v>1017</v>
      </c>
      <c r="D867" s="215" t="s">
        <v>142</v>
      </c>
      <c r="E867" s="216" t="s">
        <v>1018</v>
      </c>
      <c r="F867" s="217" t="s">
        <v>1019</v>
      </c>
      <c r="G867" s="218" t="s">
        <v>161</v>
      </c>
      <c r="H867" s="219">
        <v>34</v>
      </c>
      <c r="I867" s="220"/>
      <c r="J867" s="221">
        <f>ROUND(I867*H867,2)</f>
        <v>0</v>
      </c>
      <c r="K867" s="222"/>
      <c r="L867" s="44"/>
      <c r="M867" s="223" t="s">
        <v>1</v>
      </c>
      <c r="N867" s="224" t="s">
        <v>39</v>
      </c>
      <c r="O867" s="91"/>
      <c r="P867" s="225">
        <f>O867*H867</f>
        <v>0</v>
      </c>
      <c r="Q867" s="225">
        <v>0</v>
      </c>
      <c r="R867" s="225">
        <f>Q867*H867</f>
        <v>0</v>
      </c>
      <c r="S867" s="225">
        <v>0</v>
      </c>
      <c r="T867" s="226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7" t="s">
        <v>401</v>
      </c>
      <c r="AT867" s="227" t="s">
        <v>142</v>
      </c>
      <c r="AU867" s="227" t="s">
        <v>147</v>
      </c>
      <c r="AY867" s="17" t="s">
        <v>138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17" t="s">
        <v>147</v>
      </c>
      <c r="BK867" s="228">
        <f>ROUND(I867*H867,2)</f>
        <v>0</v>
      </c>
      <c r="BL867" s="17" t="s">
        <v>401</v>
      </c>
      <c r="BM867" s="227" t="s">
        <v>1020</v>
      </c>
    </row>
    <row r="868" s="2" customFormat="1" ht="24.15" customHeight="1">
      <c r="A868" s="38"/>
      <c r="B868" s="39"/>
      <c r="C868" s="215" t="s">
        <v>1021</v>
      </c>
      <c r="D868" s="215" t="s">
        <v>142</v>
      </c>
      <c r="E868" s="216" t="s">
        <v>1022</v>
      </c>
      <c r="F868" s="217" t="s">
        <v>1023</v>
      </c>
      <c r="G868" s="218" t="s">
        <v>161</v>
      </c>
      <c r="H868" s="219">
        <v>1</v>
      </c>
      <c r="I868" s="220"/>
      <c r="J868" s="221">
        <f>ROUND(I868*H868,2)</f>
        <v>0</v>
      </c>
      <c r="K868" s="222"/>
      <c r="L868" s="44"/>
      <c r="M868" s="223" t="s">
        <v>1</v>
      </c>
      <c r="N868" s="224" t="s">
        <v>39</v>
      </c>
      <c r="O868" s="91"/>
      <c r="P868" s="225">
        <f>O868*H868</f>
        <v>0</v>
      </c>
      <c r="Q868" s="225">
        <v>0</v>
      </c>
      <c r="R868" s="225">
        <f>Q868*H868</f>
        <v>0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401</v>
      </c>
      <c r="AT868" s="227" t="s">
        <v>142</v>
      </c>
      <c r="AU868" s="227" t="s">
        <v>147</v>
      </c>
      <c r="AY868" s="17" t="s">
        <v>138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147</v>
      </c>
      <c r="BK868" s="228">
        <f>ROUND(I868*H868,2)</f>
        <v>0</v>
      </c>
      <c r="BL868" s="17" t="s">
        <v>401</v>
      </c>
      <c r="BM868" s="227" t="s">
        <v>1024</v>
      </c>
    </row>
    <row r="869" s="2" customFormat="1" ht="14.4" customHeight="1">
      <c r="A869" s="38"/>
      <c r="B869" s="39"/>
      <c r="C869" s="215" t="s">
        <v>1025</v>
      </c>
      <c r="D869" s="215" t="s">
        <v>142</v>
      </c>
      <c r="E869" s="216" t="s">
        <v>1026</v>
      </c>
      <c r="F869" s="217" t="s">
        <v>1027</v>
      </c>
      <c r="G869" s="218" t="s">
        <v>161</v>
      </c>
      <c r="H869" s="219">
        <v>35</v>
      </c>
      <c r="I869" s="220"/>
      <c r="J869" s="221">
        <f>ROUND(I869*H869,2)</f>
        <v>0</v>
      </c>
      <c r="K869" s="222"/>
      <c r="L869" s="44"/>
      <c r="M869" s="223" t="s">
        <v>1</v>
      </c>
      <c r="N869" s="224" t="s">
        <v>39</v>
      </c>
      <c r="O869" s="91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401</v>
      </c>
      <c r="AT869" s="227" t="s">
        <v>142</v>
      </c>
      <c r="AU869" s="227" t="s">
        <v>147</v>
      </c>
      <c r="AY869" s="17" t="s">
        <v>138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147</v>
      </c>
      <c r="BK869" s="228">
        <f>ROUND(I869*H869,2)</f>
        <v>0</v>
      </c>
      <c r="BL869" s="17" t="s">
        <v>401</v>
      </c>
      <c r="BM869" s="227" t="s">
        <v>1028</v>
      </c>
    </row>
    <row r="870" s="2" customFormat="1" ht="24.15" customHeight="1">
      <c r="A870" s="38"/>
      <c r="B870" s="39"/>
      <c r="C870" s="215" t="s">
        <v>1029</v>
      </c>
      <c r="D870" s="215" t="s">
        <v>142</v>
      </c>
      <c r="E870" s="216" t="s">
        <v>1030</v>
      </c>
      <c r="F870" s="217" t="s">
        <v>1031</v>
      </c>
      <c r="G870" s="218" t="s">
        <v>161</v>
      </c>
      <c r="H870" s="219">
        <v>1</v>
      </c>
      <c r="I870" s="220"/>
      <c r="J870" s="221">
        <f>ROUND(I870*H870,2)</f>
        <v>0</v>
      </c>
      <c r="K870" s="222"/>
      <c r="L870" s="44"/>
      <c r="M870" s="223" t="s">
        <v>1</v>
      </c>
      <c r="N870" s="224" t="s">
        <v>39</v>
      </c>
      <c r="O870" s="91"/>
      <c r="P870" s="225">
        <f>O870*H870</f>
        <v>0</v>
      </c>
      <c r="Q870" s="225">
        <v>0</v>
      </c>
      <c r="R870" s="225">
        <f>Q870*H870</f>
        <v>0</v>
      </c>
      <c r="S870" s="225">
        <v>0</v>
      </c>
      <c r="T870" s="22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7" t="s">
        <v>401</v>
      </c>
      <c r="AT870" s="227" t="s">
        <v>142</v>
      </c>
      <c r="AU870" s="227" t="s">
        <v>147</v>
      </c>
      <c r="AY870" s="17" t="s">
        <v>138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17" t="s">
        <v>147</v>
      </c>
      <c r="BK870" s="228">
        <f>ROUND(I870*H870,2)</f>
        <v>0</v>
      </c>
      <c r="BL870" s="17" t="s">
        <v>401</v>
      </c>
      <c r="BM870" s="227" t="s">
        <v>1032</v>
      </c>
    </row>
    <row r="871" s="2" customFormat="1" ht="24.15" customHeight="1">
      <c r="A871" s="38"/>
      <c r="B871" s="39"/>
      <c r="C871" s="251" t="s">
        <v>1033</v>
      </c>
      <c r="D871" s="251" t="s">
        <v>153</v>
      </c>
      <c r="E871" s="252" t="s">
        <v>1034</v>
      </c>
      <c r="F871" s="253" t="s">
        <v>1035</v>
      </c>
      <c r="G871" s="254" t="s">
        <v>161</v>
      </c>
      <c r="H871" s="255">
        <v>1</v>
      </c>
      <c r="I871" s="256"/>
      <c r="J871" s="257">
        <f>ROUND(I871*H871,2)</f>
        <v>0</v>
      </c>
      <c r="K871" s="258"/>
      <c r="L871" s="259"/>
      <c r="M871" s="260" t="s">
        <v>1</v>
      </c>
      <c r="N871" s="261" t="s">
        <v>39</v>
      </c>
      <c r="O871" s="91"/>
      <c r="P871" s="225">
        <f>O871*H871</f>
        <v>0</v>
      </c>
      <c r="Q871" s="225">
        <v>0.0011800000000000001</v>
      </c>
      <c r="R871" s="225">
        <f>Q871*H871</f>
        <v>0.0011800000000000001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336</v>
      </c>
      <c r="AT871" s="227" t="s">
        <v>153</v>
      </c>
      <c r="AU871" s="227" t="s">
        <v>147</v>
      </c>
      <c r="AY871" s="17" t="s">
        <v>138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147</v>
      </c>
      <c r="BK871" s="228">
        <f>ROUND(I871*H871,2)</f>
        <v>0</v>
      </c>
      <c r="BL871" s="17" t="s">
        <v>401</v>
      </c>
      <c r="BM871" s="227" t="s">
        <v>1036</v>
      </c>
    </row>
    <row r="872" s="2" customFormat="1" ht="24.15" customHeight="1">
      <c r="A872" s="38"/>
      <c r="B872" s="39"/>
      <c r="C872" s="215" t="s">
        <v>1037</v>
      </c>
      <c r="D872" s="215" t="s">
        <v>142</v>
      </c>
      <c r="E872" s="216" t="s">
        <v>1038</v>
      </c>
      <c r="F872" s="217" t="s">
        <v>1039</v>
      </c>
      <c r="G872" s="218" t="s">
        <v>161</v>
      </c>
      <c r="H872" s="219">
        <v>1</v>
      </c>
      <c r="I872" s="220"/>
      <c r="J872" s="221">
        <f>ROUND(I872*H872,2)</f>
        <v>0</v>
      </c>
      <c r="K872" s="222"/>
      <c r="L872" s="44"/>
      <c r="M872" s="223" t="s">
        <v>1</v>
      </c>
      <c r="N872" s="224" t="s">
        <v>39</v>
      </c>
      <c r="O872" s="91"/>
      <c r="P872" s="225">
        <f>O872*H872</f>
        <v>0</v>
      </c>
      <c r="Q872" s="225">
        <v>0</v>
      </c>
      <c r="R872" s="225">
        <f>Q872*H872</f>
        <v>0</v>
      </c>
      <c r="S872" s="225">
        <v>0.014999999999999999</v>
      </c>
      <c r="T872" s="226">
        <f>S872*H872</f>
        <v>0.014999999999999999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7" t="s">
        <v>401</v>
      </c>
      <c r="AT872" s="227" t="s">
        <v>142</v>
      </c>
      <c r="AU872" s="227" t="s">
        <v>147</v>
      </c>
      <c r="AY872" s="17" t="s">
        <v>138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7" t="s">
        <v>147</v>
      </c>
      <c r="BK872" s="228">
        <f>ROUND(I872*H872,2)</f>
        <v>0</v>
      </c>
      <c r="BL872" s="17" t="s">
        <v>401</v>
      </c>
      <c r="BM872" s="227" t="s">
        <v>1040</v>
      </c>
    </row>
    <row r="873" s="2" customFormat="1" ht="24.15" customHeight="1">
      <c r="A873" s="38"/>
      <c r="B873" s="39"/>
      <c r="C873" s="215" t="s">
        <v>1041</v>
      </c>
      <c r="D873" s="215" t="s">
        <v>142</v>
      </c>
      <c r="E873" s="216" t="s">
        <v>1042</v>
      </c>
      <c r="F873" s="217" t="s">
        <v>1043</v>
      </c>
      <c r="G873" s="218" t="s">
        <v>161</v>
      </c>
      <c r="H873" s="219">
        <v>10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0.00023000000000000001</v>
      </c>
      <c r="T873" s="226">
        <f>S873*H873</f>
        <v>0.0023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401</v>
      </c>
      <c r="AT873" s="227" t="s">
        <v>142</v>
      </c>
      <c r="AU873" s="227" t="s">
        <v>147</v>
      </c>
      <c r="AY873" s="17" t="s">
        <v>138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147</v>
      </c>
      <c r="BK873" s="228">
        <f>ROUND(I873*H873,2)</f>
        <v>0</v>
      </c>
      <c r="BL873" s="17" t="s">
        <v>401</v>
      </c>
      <c r="BM873" s="227" t="s">
        <v>1044</v>
      </c>
    </row>
    <row r="874" s="2" customFormat="1" ht="24.15" customHeight="1">
      <c r="A874" s="38"/>
      <c r="B874" s="39"/>
      <c r="C874" s="215" t="s">
        <v>1045</v>
      </c>
      <c r="D874" s="215" t="s">
        <v>142</v>
      </c>
      <c r="E874" s="216" t="s">
        <v>1046</v>
      </c>
      <c r="F874" s="217" t="s">
        <v>1047</v>
      </c>
      <c r="G874" s="218" t="s">
        <v>161</v>
      </c>
      <c r="H874" s="219">
        <v>1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401</v>
      </c>
      <c r="AT874" s="227" t="s">
        <v>142</v>
      </c>
      <c r="AU874" s="227" t="s">
        <v>147</v>
      </c>
      <c r="AY874" s="17" t="s">
        <v>138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147</v>
      </c>
      <c r="BK874" s="228">
        <f>ROUND(I874*H874,2)</f>
        <v>0</v>
      </c>
      <c r="BL874" s="17" t="s">
        <v>401</v>
      </c>
      <c r="BM874" s="227" t="s">
        <v>1048</v>
      </c>
    </row>
    <row r="875" s="2" customFormat="1" ht="24.15" customHeight="1">
      <c r="A875" s="38"/>
      <c r="B875" s="39"/>
      <c r="C875" s="215" t="s">
        <v>1049</v>
      </c>
      <c r="D875" s="215" t="s">
        <v>142</v>
      </c>
      <c r="E875" s="216" t="s">
        <v>1050</v>
      </c>
      <c r="F875" s="217" t="s">
        <v>1051</v>
      </c>
      <c r="G875" s="218" t="s">
        <v>161</v>
      </c>
      <c r="H875" s="219">
        <v>7</v>
      </c>
      <c r="I875" s="220"/>
      <c r="J875" s="221">
        <f>ROUND(I875*H875,2)</f>
        <v>0</v>
      </c>
      <c r="K875" s="222"/>
      <c r="L875" s="44"/>
      <c r="M875" s="223" t="s">
        <v>1</v>
      </c>
      <c r="N875" s="224" t="s">
        <v>39</v>
      </c>
      <c r="O875" s="91"/>
      <c r="P875" s="225">
        <f>O875*H875</f>
        <v>0</v>
      </c>
      <c r="Q875" s="225">
        <v>0</v>
      </c>
      <c r="R875" s="225">
        <f>Q875*H875</f>
        <v>0</v>
      </c>
      <c r="S875" s="225">
        <v>0</v>
      </c>
      <c r="T875" s="226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401</v>
      </c>
      <c r="AT875" s="227" t="s">
        <v>142</v>
      </c>
      <c r="AU875" s="227" t="s">
        <v>147</v>
      </c>
      <c r="AY875" s="17" t="s">
        <v>138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147</v>
      </c>
      <c r="BK875" s="228">
        <f>ROUND(I875*H875,2)</f>
        <v>0</v>
      </c>
      <c r="BL875" s="17" t="s">
        <v>401</v>
      </c>
      <c r="BM875" s="227" t="s">
        <v>1052</v>
      </c>
    </row>
    <row r="876" s="13" customFormat="1">
      <c r="A876" s="13"/>
      <c r="B876" s="229"/>
      <c r="C876" s="230"/>
      <c r="D876" s="231" t="s">
        <v>149</v>
      </c>
      <c r="E876" s="232" t="s">
        <v>1</v>
      </c>
      <c r="F876" s="233" t="s">
        <v>1053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149</v>
      </c>
      <c r="AU876" s="239" t="s">
        <v>147</v>
      </c>
      <c r="AV876" s="13" t="s">
        <v>81</v>
      </c>
      <c r="AW876" s="13" t="s">
        <v>30</v>
      </c>
      <c r="AX876" s="13" t="s">
        <v>73</v>
      </c>
      <c r="AY876" s="239" t="s">
        <v>138</v>
      </c>
    </row>
    <row r="877" s="14" customFormat="1">
      <c r="A877" s="14"/>
      <c r="B877" s="240"/>
      <c r="C877" s="241"/>
      <c r="D877" s="231" t="s">
        <v>149</v>
      </c>
      <c r="E877" s="242" t="s">
        <v>1</v>
      </c>
      <c r="F877" s="243" t="s">
        <v>81</v>
      </c>
      <c r="G877" s="241"/>
      <c r="H877" s="244">
        <v>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149</v>
      </c>
      <c r="AU877" s="250" t="s">
        <v>147</v>
      </c>
      <c r="AV877" s="14" t="s">
        <v>147</v>
      </c>
      <c r="AW877" s="14" t="s">
        <v>30</v>
      </c>
      <c r="AX877" s="14" t="s">
        <v>73</v>
      </c>
      <c r="AY877" s="250" t="s">
        <v>138</v>
      </c>
    </row>
    <row r="878" s="13" customFormat="1">
      <c r="A878" s="13"/>
      <c r="B878" s="229"/>
      <c r="C878" s="230"/>
      <c r="D878" s="231" t="s">
        <v>149</v>
      </c>
      <c r="E878" s="232" t="s">
        <v>1</v>
      </c>
      <c r="F878" s="233" t="s">
        <v>988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149</v>
      </c>
      <c r="AU878" s="239" t="s">
        <v>147</v>
      </c>
      <c r="AV878" s="13" t="s">
        <v>81</v>
      </c>
      <c r="AW878" s="13" t="s">
        <v>30</v>
      </c>
      <c r="AX878" s="13" t="s">
        <v>73</v>
      </c>
      <c r="AY878" s="239" t="s">
        <v>138</v>
      </c>
    </row>
    <row r="879" s="14" customFormat="1">
      <c r="A879" s="14"/>
      <c r="B879" s="240"/>
      <c r="C879" s="241"/>
      <c r="D879" s="231" t="s">
        <v>149</v>
      </c>
      <c r="E879" s="242" t="s">
        <v>1</v>
      </c>
      <c r="F879" s="243" t="s">
        <v>81</v>
      </c>
      <c r="G879" s="241"/>
      <c r="H879" s="244">
        <v>1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149</v>
      </c>
      <c r="AU879" s="250" t="s">
        <v>147</v>
      </c>
      <c r="AV879" s="14" t="s">
        <v>147</v>
      </c>
      <c r="AW879" s="14" t="s">
        <v>30</v>
      </c>
      <c r="AX879" s="14" t="s">
        <v>73</v>
      </c>
      <c r="AY879" s="250" t="s">
        <v>138</v>
      </c>
    </row>
    <row r="880" s="13" customFormat="1">
      <c r="A880" s="13"/>
      <c r="B880" s="229"/>
      <c r="C880" s="230"/>
      <c r="D880" s="231" t="s">
        <v>149</v>
      </c>
      <c r="E880" s="232" t="s">
        <v>1</v>
      </c>
      <c r="F880" s="233" t="s">
        <v>334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149</v>
      </c>
      <c r="AU880" s="239" t="s">
        <v>147</v>
      </c>
      <c r="AV880" s="13" t="s">
        <v>81</v>
      </c>
      <c r="AW880" s="13" t="s">
        <v>30</v>
      </c>
      <c r="AX880" s="13" t="s">
        <v>73</v>
      </c>
      <c r="AY880" s="239" t="s">
        <v>138</v>
      </c>
    </row>
    <row r="881" s="14" customFormat="1">
      <c r="A881" s="14"/>
      <c r="B881" s="240"/>
      <c r="C881" s="241"/>
      <c r="D881" s="231" t="s">
        <v>149</v>
      </c>
      <c r="E881" s="242" t="s">
        <v>1</v>
      </c>
      <c r="F881" s="243" t="s">
        <v>81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149</v>
      </c>
      <c r="AU881" s="250" t="s">
        <v>147</v>
      </c>
      <c r="AV881" s="14" t="s">
        <v>147</v>
      </c>
      <c r="AW881" s="14" t="s">
        <v>30</v>
      </c>
      <c r="AX881" s="14" t="s">
        <v>73</v>
      </c>
      <c r="AY881" s="250" t="s">
        <v>138</v>
      </c>
    </row>
    <row r="882" s="13" customFormat="1">
      <c r="A882" s="13"/>
      <c r="B882" s="229"/>
      <c r="C882" s="230"/>
      <c r="D882" s="231" t="s">
        <v>149</v>
      </c>
      <c r="E882" s="232" t="s">
        <v>1</v>
      </c>
      <c r="F882" s="233" t="s">
        <v>1054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149</v>
      </c>
      <c r="AU882" s="239" t="s">
        <v>147</v>
      </c>
      <c r="AV882" s="13" t="s">
        <v>81</v>
      </c>
      <c r="AW882" s="13" t="s">
        <v>30</v>
      </c>
      <c r="AX882" s="13" t="s">
        <v>73</v>
      </c>
      <c r="AY882" s="239" t="s">
        <v>138</v>
      </c>
    </row>
    <row r="883" s="14" customFormat="1">
      <c r="A883" s="14"/>
      <c r="B883" s="240"/>
      <c r="C883" s="241"/>
      <c r="D883" s="231" t="s">
        <v>149</v>
      </c>
      <c r="E883" s="242" t="s">
        <v>1</v>
      </c>
      <c r="F883" s="243" t="s">
        <v>81</v>
      </c>
      <c r="G883" s="241"/>
      <c r="H883" s="244">
        <v>1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149</v>
      </c>
      <c r="AU883" s="250" t="s">
        <v>147</v>
      </c>
      <c r="AV883" s="14" t="s">
        <v>147</v>
      </c>
      <c r="AW883" s="14" t="s">
        <v>30</v>
      </c>
      <c r="AX883" s="14" t="s">
        <v>73</v>
      </c>
      <c r="AY883" s="250" t="s">
        <v>138</v>
      </c>
    </row>
    <row r="884" s="13" customFormat="1">
      <c r="A884" s="13"/>
      <c r="B884" s="229"/>
      <c r="C884" s="230"/>
      <c r="D884" s="231" t="s">
        <v>149</v>
      </c>
      <c r="E884" s="232" t="s">
        <v>1</v>
      </c>
      <c r="F884" s="233" t="s">
        <v>744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149</v>
      </c>
      <c r="AU884" s="239" t="s">
        <v>147</v>
      </c>
      <c r="AV884" s="13" t="s">
        <v>81</v>
      </c>
      <c r="AW884" s="13" t="s">
        <v>30</v>
      </c>
      <c r="AX884" s="13" t="s">
        <v>73</v>
      </c>
      <c r="AY884" s="239" t="s">
        <v>138</v>
      </c>
    </row>
    <row r="885" s="14" customFormat="1">
      <c r="A885" s="14"/>
      <c r="B885" s="240"/>
      <c r="C885" s="241"/>
      <c r="D885" s="231" t="s">
        <v>149</v>
      </c>
      <c r="E885" s="242" t="s">
        <v>1</v>
      </c>
      <c r="F885" s="243" t="s">
        <v>147</v>
      </c>
      <c r="G885" s="241"/>
      <c r="H885" s="244">
        <v>2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149</v>
      </c>
      <c r="AU885" s="250" t="s">
        <v>147</v>
      </c>
      <c r="AV885" s="14" t="s">
        <v>147</v>
      </c>
      <c r="AW885" s="14" t="s">
        <v>30</v>
      </c>
      <c r="AX885" s="14" t="s">
        <v>73</v>
      </c>
      <c r="AY885" s="250" t="s">
        <v>138</v>
      </c>
    </row>
    <row r="886" s="13" customFormat="1">
      <c r="A886" s="13"/>
      <c r="B886" s="229"/>
      <c r="C886" s="230"/>
      <c r="D886" s="231" t="s">
        <v>149</v>
      </c>
      <c r="E886" s="232" t="s">
        <v>1</v>
      </c>
      <c r="F886" s="233" t="s">
        <v>990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149</v>
      </c>
      <c r="AU886" s="239" t="s">
        <v>147</v>
      </c>
      <c r="AV886" s="13" t="s">
        <v>81</v>
      </c>
      <c r="AW886" s="13" t="s">
        <v>30</v>
      </c>
      <c r="AX886" s="13" t="s">
        <v>73</v>
      </c>
      <c r="AY886" s="239" t="s">
        <v>138</v>
      </c>
    </row>
    <row r="887" s="14" customFormat="1">
      <c r="A887" s="14"/>
      <c r="B887" s="240"/>
      <c r="C887" s="241"/>
      <c r="D887" s="231" t="s">
        <v>149</v>
      </c>
      <c r="E887" s="242" t="s">
        <v>1</v>
      </c>
      <c r="F887" s="243" t="s">
        <v>81</v>
      </c>
      <c r="G887" s="241"/>
      <c r="H887" s="244">
        <v>1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149</v>
      </c>
      <c r="AU887" s="250" t="s">
        <v>147</v>
      </c>
      <c r="AV887" s="14" t="s">
        <v>147</v>
      </c>
      <c r="AW887" s="14" t="s">
        <v>30</v>
      </c>
      <c r="AX887" s="14" t="s">
        <v>73</v>
      </c>
      <c r="AY887" s="250" t="s">
        <v>138</v>
      </c>
    </row>
    <row r="888" s="15" customFormat="1">
      <c r="A888" s="15"/>
      <c r="B888" s="262"/>
      <c r="C888" s="263"/>
      <c r="D888" s="231" t="s">
        <v>149</v>
      </c>
      <c r="E888" s="264" t="s">
        <v>1</v>
      </c>
      <c r="F888" s="265" t="s">
        <v>165</v>
      </c>
      <c r="G888" s="263"/>
      <c r="H888" s="266">
        <v>7</v>
      </c>
      <c r="I888" s="267"/>
      <c r="J888" s="263"/>
      <c r="K888" s="263"/>
      <c r="L888" s="268"/>
      <c r="M888" s="269"/>
      <c r="N888" s="270"/>
      <c r="O888" s="270"/>
      <c r="P888" s="270"/>
      <c r="Q888" s="270"/>
      <c r="R888" s="270"/>
      <c r="S888" s="270"/>
      <c r="T888" s="271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72" t="s">
        <v>149</v>
      </c>
      <c r="AU888" s="272" t="s">
        <v>147</v>
      </c>
      <c r="AV888" s="15" t="s">
        <v>146</v>
      </c>
      <c r="AW888" s="15" t="s">
        <v>30</v>
      </c>
      <c r="AX888" s="15" t="s">
        <v>81</v>
      </c>
      <c r="AY888" s="272" t="s">
        <v>138</v>
      </c>
    </row>
    <row r="889" s="2" customFormat="1" ht="14.4" customHeight="1">
      <c r="A889" s="38"/>
      <c r="B889" s="39"/>
      <c r="C889" s="251" t="s">
        <v>1055</v>
      </c>
      <c r="D889" s="251" t="s">
        <v>153</v>
      </c>
      <c r="E889" s="252" t="s">
        <v>1056</v>
      </c>
      <c r="F889" s="253" t="s">
        <v>1057</v>
      </c>
      <c r="G889" s="254" t="s">
        <v>161</v>
      </c>
      <c r="H889" s="255">
        <v>7</v>
      </c>
      <c r="I889" s="256"/>
      <c r="J889" s="257">
        <f>ROUND(I889*H889,2)</f>
        <v>0</v>
      </c>
      <c r="K889" s="258"/>
      <c r="L889" s="259"/>
      <c r="M889" s="260" t="s">
        <v>1</v>
      </c>
      <c r="N889" s="261" t="s">
        <v>39</v>
      </c>
      <c r="O889" s="91"/>
      <c r="P889" s="225">
        <f>O889*H889</f>
        <v>0</v>
      </c>
      <c r="Q889" s="225">
        <v>0</v>
      </c>
      <c r="R889" s="225">
        <f>Q889*H889</f>
        <v>0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336</v>
      </c>
      <c r="AT889" s="227" t="s">
        <v>153</v>
      </c>
      <c r="AU889" s="227" t="s">
        <v>147</v>
      </c>
      <c r="AY889" s="17" t="s">
        <v>138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147</v>
      </c>
      <c r="BK889" s="228">
        <f>ROUND(I889*H889,2)</f>
        <v>0</v>
      </c>
      <c r="BL889" s="17" t="s">
        <v>401</v>
      </c>
      <c r="BM889" s="227" t="s">
        <v>1058</v>
      </c>
    </row>
    <row r="890" s="13" customFormat="1">
      <c r="A890" s="13"/>
      <c r="B890" s="229"/>
      <c r="C890" s="230"/>
      <c r="D890" s="231" t="s">
        <v>149</v>
      </c>
      <c r="E890" s="232" t="s">
        <v>1</v>
      </c>
      <c r="F890" s="233" t="s">
        <v>988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149</v>
      </c>
      <c r="AU890" s="239" t="s">
        <v>147</v>
      </c>
      <c r="AV890" s="13" t="s">
        <v>81</v>
      </c>
      <c r="AW890" s="13" t="s">
        <v>30</v>
      </c>
      <c r="AX890" s="13" t="s">
        <v>73</v>
      </c>
      <c r="AY890" s="239" t="s">
        <v>138</v>
      </c>
    </row>
    <row r="891" s="14" customFormat="1">
      <c r="A891" s="14"/>
      <c r="B891" s="240"/>
      <c r="C891" s="241"/>
      <c r="D891" s="231" t="s">
        <v>149</v>
      </c>
      <c r="E891" s="242" t="s">
        <v>1</v>
      </c>
      <c r="F891" s="243" t="s">
        <v>81</v>
      </c>
      <c r="G891" s="241"/>
      <c r="H891" s="244">
        <v>1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149</v>
      </c>
      <c r="AU891" s="250" t="s">
        <v>147</v>
      </c>
      <c r="AV891" s="14" t="s">
        <v>147</v>
      </c>
      <c r="AW891" s="14" t="s">
        <v>30</v>
      </c>
      <c r="AX891" s="14" t="s">
        <v>73</v>
      </c>
      <c r="AY891" s="250" t="s">
        <v>138</v>
      </c>
    </row>
    <row r="892" s="13" customFormat="1">
      <c r="A892" s="13"/>
      <c r="B892" s="229"/>
      <c r="C892" s="230"/>
      <c r="D892" s="231" t="s">
        <v>149</v>
      </c>
      <c r="E892" s="232" t="s">
        <v>1</v>
      </c>
      <c r="F892" s="233" t="s">
        <v>334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149</v>
      </c>
      <c r="AU892" s="239" t="s">
        <v>147</v>
      </c>
      <c r="AV892" s="13" t="s">
        <v>81</v>
      </c>
      <c r="AW892" s="13" t="s">
        <v>30</v>
      </c>
      <c r="AX892" s="13" t="s">
        <v>73</v>
      </c>
      <c r="AY892" s="239" t="s">
        <v>138</v>
      </c>
    </row>
    <row r="893" s="14" customFormat="1">
      <c r="A893" s="14"/>
      <c r="B893" s="240"/>
      <c r="C893" s="241"/>
      <c r="D893" s="231" t="s">
        <v>149</v>
      </c>
      <c r="E893" s="242" t="s">
        <v>1</v>
      </c>
      <c r="F893" s="243" t="s">
        <v>147</v>
      </c>
      <c r="G893" s="241"/>
      <c r="H893" s="244">
        <v>2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149</v>
      </c>
      <c r="AU893" s="250" t="s">
        <v>147</v>
      </c>
      <c r="AV893" s="14" t="s">
        <v>147</v>
      </c>
      <c r="AW893" s="14" t="s">
        <v>30</v>
      </c>
      <c r="AX893" s="14" t="s">
        <v>73</v>
      </c>
      <c r="AY893" s="250" t="s">
        <v>138</v>
      </c>
    </row>
    <row r="894" s="13" customFormat="1">
      <c r="A894" s="13"/>
      <c r="B894" s="229"/>
      <c r="C894" s="230"/>
      <c r="D894" s="231" t="s">
        <v>149</v>
      </c>
      <c r="E894" s="232" t="s">
        <v>1</v>
      </c>
      <c r="F894" s="233" t="s">
        <v>1054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149</v>
      </c>
      <c r="AU894" s="239" t="s">
        <v>147</v>
      </c>
      <c r="AV894" s="13" t="s">
        <v>81</v>
      </c>
      <c r="AW894" s="13" t="s">
        <v>30</v>
      </c>
      <c r="AX894" s="13" t="s">
        <v>73</v>
      </c>
      <c r="AY894" s="239" t="s">
        <v>138</v>
      </c>
    </row>
    <row r="895" s="14" customFormat="1">
      <c r="A895" s="14"/>
      <c r="B895" s="240"/>
      <c r="C895" s="241"/>
      <c r="D895" s="231" t="s">
        <v>149</v>
      </c>
      <c r="E895" s="242" t="s">
        <v>1</v>
      </c>
      <c r="F895" s="243" t="s">
        <v>81</v>
      </c>
      <c r="G895" s="241"/>
      <c r="H895" s="244">
        <v>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149</v>
      </c>
      <c r="AU895" s="250" t="s">
        <v>147</v>
      </c>
      <c r="AV895" s="14" t="s">
        <v>147</v>
      </c>
      <c r="AW895" s="14" t="s">
        <v>30</v>
      </c>
      <c r="AX895" s="14" t="s">
        <v>73</v>
      </c>
      <c r="AY895" s="250" t="s">
        <v>138</v>
      </c>
    </row>
    <row r="896" s="13" customFormat="1">
      <c r="A896" s="13"/>
      <c r="B896" s="229"/>
      <c r="C896" s="230"/>
      <c r="D896" s="231" t="s">
        <v>149</v>
      </c>
      <c r="E896" s="232" t="s">
        <v>1</v>
      </c>
      <c r="F896" s="233" t="s">
        <v>744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149</v>
      </c>
      <c r="AU896" s="239" t="s">
        <v>147</v>
      </c>
      <c r="AV896" s="13" t="s">
        <v>81</v>
      </c>
      <c r="AW896" s="13" t="s">
        <v>30</v>
      </c>
      <c r="AX896" s="13" t="s">
        <v>73</v>
      </c>
      <c r="AY896" s="239" t="s">
        <v>138</v>
      </c>
    </row>
    <row r="897" s="14" customFormat="1">
      <c r="A897" s="14"/>
      <c r="B897" s="240"/>
      <c r="C897" s="241"/>
      <c r="D897" s="231" t="s">
        <v>149</v>
      </c>
      <c r="E897" s="242" t="s">
        <v>1</v>
      </c>
      <c r="F897" s="243" t="s">
        <v>147</v>
      </c>
      <c r="G897" s="241"/>
      <c r="H897" s="244">
        <v>2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149</v>
      </c>
      <c r="AU897" s="250" t="s">
        <v>147</v>
      </c>
      <c r="AV897" s="14" t="s">
        <v>147</v>
      </c>
      <c r="AW897" s="14" t="s">
        <v>30</v>
      </c>
      <c r="AX897" s="14" t="s">
        <v>73</v>
      </c>
      <c r="AY897" s="250" t="s">
        <v>138</v>
      </c>
    </row>
    <row r="898" s="13" customFormat="1">
      <c r="A898" s="13"/>
      <c r="B898" s="229"/>
      <c r="C898" s="230"/>
      <c r="D898" s="231" t="s">
        <v>149</v>
      </c>
      <c r="E898" s="232" t="s">
        <v>1</v>
      </c>
      <c r="F898" s="233" t="s">
        <v>990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149</v>
      </c>
      <c r="AU898" s="239" t="s">
        <v>147</v>
      </c>
      <c r="AV898" s="13" t="s">
        <v>81</v>
      </c>
      <c r="AW898" s="13" t="s">
        <v>30</v>
      </c>
      <c r="AX898" s="13" t="s">
        <v>73</v>
      </c>
      <c r="AY898" s="239" t="s">
        <v>138</v>
      </c>
    </row>
    <row r="899" s="14" customFormat="1">
      <c r="A899" s="14"/>
      <c r="B899" s="240"/>
      <c r="C899" s="241"/>
      <c r="D899" s="231" t="s">
        <v>149</v>
      </c>
      <c r="E899" s="242" t="s">
        <v>1</v>
      </c>
      <c r="F899" s="243" t="s">
        <v>81</v>
      </c>
      <c r="G899" s="241"/>
      <c r="H899" s="244">
        <v>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149</v>
      </c>
      <c r="AU899" s="250" t="s">
        <v>147</v>
      </c>
      <c r="AV899" s="14" t="s">
        <v>147</v>
      </c>
      <c r="AW899" s="14" t="s">
        <v>30</v>
      </c>
      <c r="AX899" s="14" t="s">
        <v>73</v>
      </c>
      <c r="AY899" s="250" t="s">
        <v>138</v>
      </c>
    </row>
    <row r="900" s="15" customFormat="1">
      <c r="A900" s="15"/>
      <c r="B900" s="262"/>
      <c r="C900" s="263"/>
      <c r="D900" s="231" t="s">
        <v>149</v>
      </c>
      <c r="E900" s="264" t="s">
        <v>1</v>
      </c>
      <c r="F900" s="265" t="s">
        <v>165</v>
      </c>
      <c r="G900" s="263"/>
      <c r="H900" s="266">
        <v>7</v>
      </c>
      <c r="I900" s="267"/>
      <c r="J900" s="263"/>
      <c r="K900" s="263"/>
      <c r="L900" s="268"/>
      <c r="M900" s="269"/>
      <c r="N900" s="270"/>
      <c r="O900" s="270"/>
      <c r="P900" s="270"/>
      <c r="Q900" s="270"/>
      <c r="R900" s="270"/>
      <c r="S900" s="270"/>
      <c r="T900" s="271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2" t="s">
        <v>149</v>
      </c>
      <c r="AU900" s="272" t="s">
        <v>147</v>
      </c>
      <c r="AV900" s="15" t="s">
        <v>146</v>
      </c>
      <c r="AW900" s="15" t="s">
        <v>30</v>
      </c>
      <c r="AX900" s="15" t="s">
        <v>81</v>
      </c>
      <c r="AY900" s="272" t="s">
        <v>138</v>
      </c>
    </row>
    <row r="901" s="2" customFormat="1" ht="24.15" customHeight="1">
      <c r="A901" s="38"/>
      <c r="B901" s="39"/>
      <c r="C901" s="251" t="s">
        <v>1059</v>
      </c>
      <c r="D901" s="251" t="s">
        <v>153</v>
      </c>
      <c r="E901" s="252" t="s">
        <v>1060</v>
      </c>
      <c r="F901" s="253" t="s">
        <v>1061</v>
      </c>
      <c r="G901" s="254" t="s">
        <v>161</v>
      </c>
      <c r="H901" s="255">
        <v>7</v>
      </c>
      <c r="I901" s="256"/>
      <c r="J901" s="257">
        <f>ROUND(I901*H901,2)</f>
        <v>0</v>
      </c>
      <c r="K901" s="258"/>
      <c r="L901" s="259"/>
      <c r="M901" s="260" t="s">
        <v>1</v>
      </c>
      <c r="N901" s="261" t="s">
        <v>39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336</v>
      </c>
      <c r="AT901" s="227" t="s">
        <v>153</v>
      </c>
      <c r="AU901" s="227" t="s">
        <v>147</v>
      </c>
      <c r="AY901" s="17" t="s">
        <v>138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147</v>
      </c>
      <c r="BK901" s="228">
        <f>ROUND(I901*H901,2)</f>
        <v>0</v>
      </c>
      <c r="BL901" s="17" t="s">
        <v>401</v>
      </c>
      <c r="BM901" s="227" t="s">
        <v>1062</v>
      </c>
    </row>
    <row r="902" s="13" customFormat="1">
      <c r="A902" s="13"/>
      <c r="B902" s="229"/>
      <c r="C902" s="230"/>
      <c r="D902" s="231" t="s">
        <v>149</v>
      </c>
      <c r="E902" s="232" t="s">
        <v>1</v>
      </c>
      <c r="F902" s="233" t="s">
        <v>988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149</v>
      </c>
      <c r="AU902" s="239" t="s">
        <v>147</v>
      </c>
      <c r="AV902" s="13" t="s">
        <v>81</v>
      </c>
      <c r="AW902" s="13" t="s">
        <v>30</v>
      </c>
      <c r="AX902" s="13" t="s">
        <v>73</v>
      </c>
      <c r="AY902" s="239" t="s">
        <v>138</v>
      </c>
    </row>
    <row r="903" s="14" customFormat="1">
      <c r="A903" s="14"/>
      <c r="B903" s="240"/>
      <c r="C903" s="241"/>
      <c r="D903" s="231" t="s">
        <v>149</v>
      </c>
      <c r="E903" s="242" t="s">
        <v>1</v>
      </c>
      <c r="F903" s="243" t="s">
        <v>81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149</v>
      </c>
      <c r="AU903" s="250" t="s">
        <v>147</v>
      </c>
      <c r="AV903" s="14" t="s">
        <v>147</v>
      </c>
      <c r="AW903" s="14" t="s">
        <v>30</v>
      </c>
      <c r="AX903" s="14" t="s">
        <v>73</v>
      </c>
      <c r="AY903" s="250" t="s">
        <v>138</v>
      </c>
    </row>
    <row r="904" s="13" customFormat="1">
      <c r="A904" s="13"/>
      <c r="B904" s="229"/>
      <c r="C904" s="230"/>
      <c r="D904" s="231" t="s">
        <v>149</v>
      </c>
      <c r="E904" s="232" t="s">
        <v>1</v>
      </c>
      <c r="F904" s="233" t="s">
        <v>334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149</v>
      </c>
      <c r="AU904" s="239" t="s">
        <v>147</v>
      </c>
      <c r="AV904" s="13" t="s">
        <v>81</v>
      </c>
      <c r="AW904" s="13" t="s">
        <v>30</v>
      </c>
      <c r="AX904" s="13" t="s">
        <v>73</v>
      </c>
      <c r="AY904" s="239" t="s">
        <v>138</v>
      </c>
    </row>
    <row r="905" s="14" customFormat="1">
      <c r="A905" s="14"/>
      <c r="B905" s="240"/>
      <c r="C905" s="241"/>
      <c r="D905" s="231" t="s">
        <v>149</v>
      </c>
      <c r="E905" s="242" t="s">
        <v>1</v>
      </c>
      <c r="F905" s="243" t="s">
        <v>147</v>
      </c>
      <c r="G905" s="241"/>
      <c r="H905" s="244">
        <v>2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149</v>
      </c>
      <c r="AU905" s="250" t="s">
        <v>147</v>
      </c>
      <c r="AV905" s="14" t="s">
        <v>147</v>
      </c>
      <c r="AW905" s="14" t="s">
        <v>30</v>
      </c>
      <c r="AX905" s="14" t="s">
        <v>73</v>
      </c>
      <c r="AY905" s="250" t="s">
        <v>138</v>
      </c>
    </row>
    <row r="906" s="13" customFormat="1">
      <c r="A906" s="13"/>
      <c r="B906" s="229"/>
      <c r="C906" s="230"/>
      <c r="D906" s="231" t="s">
        <v>149</v>
      </c>
      <c r="E906" s="232" t="s">
        <v>1</v>
      </c>
      <c r="F906" s="233" t="s">
        <v>1054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149</v>
      </c>
      <c r="AU906" s="239" t="s">
        <v>147</v>
      </c>
      <c r="AV906" s="13" t="s">
        <v>81</v>
      </c>
      <c r="AW906" s="13" t="s">
        <v>30</v>
      </c>
      <c r="AX906" s="13" t="s">
        <v>73</v>
      </c>
      <c r="AY906" s="239" t="s">
        <v>138</v>
      </c>
    </row>
    <row r="907" s="14" customFormat="1">
      <c r="A907" s="14"/>
      <c r="B907" s="240"/>
      <c r="C907" s="241"/>
      <c r="D907" s="231" t="s">
        <v>149</v>
      </c>
      <c r="E907" s="242" t="s">
        <v>1</v>
      </c>
      <c r="F907" s="243" t="s">
        <v>81</v>
      </c>
      <c r="G907" s="241"/>
      <c r="H907" s="244">
        <v>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149</v>
      </c>
      <c r="AU907" s="250" t="s">
        <v>147</v>
      </c>
      <c r="AV907" s="14" t="s">
        <v>147</v>
      </c>
      <c r="AW907" s="14" t="s">
        <v>30</v>
      </c>
      <c r="AX907" s="14" t="s">
        <v>73</v>
      </c>
      <c r="AY907" s="250" t="s">
        <v>138</v>
      </c>
    </row>
    <row r="908" s="13" customFormat="1">
      <c r="A908" s="13"/>
      <c r="B908" s="229"/>
      <c r="C908" s="230"/>
      <c r="D908" s="231" t="s">
        <v>149</v>
      </c>
      <c r="E908" s="232" t="s">
        <v>1</v>
      </c>
      <c r="F908" s="233" t="s">
        <v>744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149</v>
      </c>
      <c r="AU908" s="239" t="s">
        <v>147</v>
      </c>
      <c r="AV908" s="13" t="s">
        <v>81</v>
      </c>
      <c r="AW908" s="13" t="s">
        <v>30</v>
      </c>
      <c r="AX908" s="13" t="s">
        <v>73</v>
      </c>
      <c r="AY908" s="239" t="s">
        <v>138</v>
      </c>
    </row>
    <row r="909" s="14" customFormat="1">
      <c r="A909" s="14"/>
      <c r="B909" s="240"/>
      <c r="C909" s="241"/>
      <c r="D909" s="231" t="s">
        <v>149</v>
      </c>
      <c r="E909" s="242" t="s">
        <v>1</v>
      </c>
      <c r="F909" s="243" t="s">
        <v>147</v>
      </c>
      <c r="G909" s="241"/>
      <c r="H909" s="244">
        <v>2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149</v>
      </c>
      <c r="AU909" s="250" t="s">
        <v>147</v>
      </c>
      <c r="AV909" s="14" t="s">
        <v>147</v>
      </c>
      <c r="AW909" s="14" t="s">
        <v>30</v>
      </c>
      <c r="AX909" s="14" t="s">
        <v>73</v>
      </c>
      <c r="AY909" s="250" t="s">
        <v>138</v>
      </c>
    </row>
    <row r="910" s="13" customFormat="1">
      <c r="A910" s="13"/>
      <c r="B910" s="229"/>
      <c r="C910" s="230"/>
      <c r="D910" s="231" t="s">
        <v>149</v>
      </c>
      <c r="E910" s="232" t="s">
        <v>1</v>
      </c>
      <c r="F910" s="233" t="s">
        <v>990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149</v>
      </c>
      <c r="AU910" s="239" t="s">
        <v>147</v>
      </c>
      <c r="AV910" s="13" t="s">
        <v>81</v>
      </c>
      <c r="AW910" s="13" t="s">
        <v>30</v>
      </c>
      <c r="AX910" s="13" t="s">
        <v>73</v>
      </c>
      <c r="AY910" s="239" t="s">
        <v>138</v>
      </c>
    </row>
    <row r="911" s="14" customFormat="1">
      <c r="A911" s="14"/>
      <c r="B911" s="240"/>
      <c r="C911" s="241"/>
      <c r="D911" s="231" t="s">
        <v>149</v>
      </c>
      <c r="E911" s="242" t="s">
        <v>1</v>
      </c>
      <c r="F911" s="243" t="s">
        <v>81</v>
      </c>
      <c r="G911" s="241"/>
      <c r="H911" s="244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149</v>
      </c>
      <c r="AU911" s="250" t="s">
        <v>147</v>
      </c>
      <c r="AV911" s="14" t="s">
        <v>147</v>
      </c>
      <c r="AW911" s="14" t="s">
        <v>30</v>
      </c>
      <c r="AX911" s="14" t="s">
        <v>73</v>
      </c>
      <c r="AY911" s="250" t="s">
        <v>138</v>
      </c>
    </row>
    <row r="912" s="15" customFormat="1">
      <c r="A912" s="15"/>
      <c r="B912" s="262"/>
      <c r="C912" s="263"/>
      <c r="D912" s="231" t="s">
        <v>149</v>
      </c>
      <c r="E912" s="264" t="s">
        <v>1</v>
      </c>
      <c r="F912" s="265" t="s">
        <v>165</v>
      </c>
      <c r="G912" s="263"/>
      <c r="H912" s="266">
        <v>7</v>
      </c>
      <c r="I912" s="267"/>
      <c r="J912" s="263"/>
      <c r="K912" s="263"/>
      <c r="L912" s="268"/>
      <c r="M912" s="269"/>
      <c r="N912" s="270"/>
      <c r="O912" s="270"/>
      <c r="P912" s="270"/>
      <c r="Q912" s="270"/>
      <c r="R912" s="270"/>
      <c r="S912" s="270"/>
      <c r="T912" s="271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2" t="s">
        <v>149</v>
      </c>
      <c r="AU912" s="272" t="s">
        <v>147</v>
      </c>
      <c r="AV912" s="15" t="s">
        <v>146</v>
      </c>
      <c r="AW912" s="15" t="s">
        <v>30</v>
      </c>
      <c r="AX912" s="15" t="s">
        <v>81</v>
      </c>
      <c r="AY912" s="272" t="s">
        <v>138</v>
      </c>
    </row>
    <row r="913" s="2" customFormat="1" ht="24.15" customHeight="1">
      <c r="A913" s="38"/>
      <c r="B913" s="39"/>
      <c r="C913" s="215" t="s">
        <v>1063</v>
      </c>
      <c r="D913" s="215" t="s">
        <v>142</v>
      </c>
      <c r="E913" s="216" t="s">
        <v>1064</v>
      </c>
      <c r="F913" s="217" t="s">
        <v>1065</v>
      </c>
      <c r="G913" s="218" t="s">
        <v>161</v>
      </c>
      <c r="H913" s="219">
        <v>2</v>
      </c>
      <c r="I913" s="220"/>
      <c r="J913" s="221">
        <f>ROUND(I913*H913,2)</f>
        <v>0</v>
      </c>
      <c r="K913" s="222"/>
      <c r="L913" s="44"/>
      <c r="M913" s="223" t="s">
        <v>1</v>
      </c>
      <c r="N913" s="224" t="s">
        <v>39</v>
      </c>
      <c r="O913" s="91"/>
      <c r="P913" s="225">
        <f>O913*H913</f>
        <v>0</v>
      </c>
      <c r="Q913" s="225">
        <v>0</v>
      </c>
      <c r="R913" s="225">
        <f>Q913*H913</f>
        <v>0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401</v>
      </c>
      <c r="AT913" s="227" t="s">
        <v>142</v>
      </c>
      <c r="AU913" s="227" t="s">
        <v>147</v>
      </c>
      <c r="AY913" s="17" t="s">
        <v>138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147</v>
      </c>
      <c r="BK913" s="228">
        <f>ROUND(I913*H913,2)</f>
        <v>0</v>
      </c>
      <c r="BL913" s="17" t="s">
        <v>401</v>
      </c>
      <c r="BM913" s="227" t="s">
        <v>1066</v>
      </c>
    </row>
    <row r="914" s="13" customFormat="1">
      <c r="A914" s="13"/>
      <c r="B914" s="229"/>
      <c r="C914" s="230"/>
      <c r="D914" s="231" t="s">
        <v>149</v>
      </c>
      <c r="E914" s="232" t="s">
        <v>1</v>
      </c>
      <c r="F914" s="233" t="s">
        <v>986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149</v>
      </c>
      <c r="AU914" s="239" t="s">
        <v>147</v>
      </c>
      <c r="AV914" s="13" t="s">
        <v>81</v>
      </c>
      <c r="AW914" s="13" t="s">
        <v>30</v>
      </c>
      <c r="AX914" s="13" t="s">
        <v>73</v>
      </c>
      <c r="AY914" s="239" t="s">
        <v>138</v>
      </c>
    </row>
    <row r="915" s="14" customFormat="1">
      <c r="A915" s="14"/>
      <c r="B915" s="240"/>
      <c r="C915" s="241"/>
      <c r="D915" s="231" t="s">
        <v>149</v>
      </c>
      <c r="E915" s="242" t="s">
        <v>1</v>
      </c>
      <c r="F915" s="243" t="s">
        <v>147</v>
      </c>
      <c r="G915" s="241"/>
      <c r="H915" s="244">
        <v>2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149</v>
      </c>
      <c r="AU915" s="250" t="s">
        <v>147</v>
      </c>
      <c r="AV915" s="14" t="s">
        <v>147</v>
      </c>
      <c r="AW915" s="14" t="s">
        <v>30</v>
      </c>
      <c r="AX915" s="14" t="s">
        <v>73</v>
      </c>
      <c r="AY915" s="250" t="s">
        <v>138</v>
      </c>
    </row>
    <row r="916" s="15" customFormat="1">
      <c r="A916" s="15"/>
      <c r="B916" s="262"/>
      <c r="C916" s="263"/>
      <c r="D916" s="231" t="s">
        <v>149</v>
      </c>
      <c r="E916" s="264" t="s">
        <v>1</v>
      </c>
      <c r="F916" s="265" t="s">
        <v>165</v>
      </c>
      <c r="G916" s="263"/>
      <c r="H916" s="266">
        <v>2</v>
      </c>
      <c r="I916" s="267"/>
      <c r="J916" s="263"/>
      <c r="K916" s="263"/>
      <c r="L916" s="268"/>
      <c r="M916" s="269"/>
      <c r="N916" s="270"/>
      <c r="O916" s="270"/>
      <c r="P916" s="270"/>
      <c r="Q916" s="270"/>
      <c r="R916" s="270"/>
      <c r="S916" s="270"/>
      <c r="T916" s="271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72" t="s">
        <v>149</v>
      </c>
      <c r="AU916" s="272" t="s">
        <v>147</v>
      </c>
      <c r="AV916" s="15" t="s">
        <v>146</v>
      </c>
      <c r="AW916" s="15" t="s">
        <v>30</v>
      </c>
      <c r="AX916" s="15" t="s">
        <v>81</v>
      </c>
      <c r="AY916" s="272" t="s">
        <v>138</v>
      </c>
    </row>
    <row r="917" s="2" customFormat="1" ht="24.15" customHeight="1">
      <c r="A917" s="38"/>
      <c r="B917" s="39"/>
      <c r="C917" s="251" t="s">
        <v>1067</v>
      </c>
      <c r="D917" s="251" t="s">
        <v>153</v>
      </c>
      <c r="E917" s="252" t="s">
        <v>1068</v>
      </c>
      <c r="F917" s="253" t="s">
        <v>1069</v>
      </c>
      <c r="G917" s="254" t="s">
        <v>161</v>
      </c>
      <c r="H917" s="255">
        <v>2</v>
      </c>
      <c r="I917" s="256"/>
      <c r="J917" s="257">
        <f>ROUND(I917*H917,2)</f>
        <v>0</v>
      </c>
      <c r="K917" s="258"/>
      <c r="L917" s="259"/>
      <c r="M917" s="260" t="s">
        <v>1</v>
      </c>
      <c r="N917" s="261" t="s">
        <v>39</v>
      </c>
      <c r="O917" s="91"/>
      <c r="P917" s="225">
        <f>O917*H917</f>
        <v>0</v>
      </c>
      <c r="Q917" s="225">
        <v>0</v>
      </c>
      <c r="R917" s="225">
        <f>Q917*H917</f>
        <v>0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336</v>
      </c>
      <c r="AT917" s="227" t="s">
        <v>153</v>
      </c>
      <c r="AU917" s="227" t="s">
        <v>147</v>
      </c>
      <c r="AY917" s="17" t="s">
        <v>138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147</v>
      </c>
      <c r="BK917" s="228">
        <f>ROUND(I917*H917,2)</f>
        <v>0</v>
      </c>
      <c r="BL917" s="17" t="s">
        <v>401</v>
      </c>
      <c r="BM917" s="227" t="s">
        <v>1070</v>
      </c>
    </row>
    <row r="918" s="2" customFormat="1" ht="14.4" customHeight="1">
      <c r="A918" s="38"/>
      <c r="B918" s="39"/>
      <c r="C918" s="251" t="s">
        <v>1071</v>
      </c>
      <c r="D918" s="251" t="s">
        <v>153</v>
      </c>
      <c r="E918" s="252" t="s">
        <v>1072</v>
      </c>
      <c r="F918" s="253" t="s">
        <v>1073</v>
      </c>
      <c r="G918" s="254" t="s">
        <v>161</v>
      </c>
      <c r="H918" s="255">
        <v>2</v>
      </c>
      <c r="I918" s="256"/>
      <c r="J918" s="257">
        <f>ROUND(I918*H918,2)</f>
        <v>0</v>
      </c>
      <c r="K918" s="258"/>
      <c r="L918" s="259"/>
      <c r="M918" s="260" t="s">
        <v>1</v>
      </c>
      <c r="N918" s="261" t="s">
        <v>39</v>
      </c>
      <c r="O918" s="91"/>
      <c r="P918" s="225">
        <f>O918*H918</f>
        <v>0</v>
      </c>
      <c r="Q918" s="225">
        <v>0.00010000000000000001</v>
      </c>
      <c r="R918" s="225">
        <f>Q918*H918</f>
        <v>0.00020000000000000001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336</v>
      </c>
      <c r="AT918" s="227" t="s">
        <v>153</v>
      </c>
      <c r="AU918" s="227" t="s">
        <v>147</v>
      </c>
      <c r="AY918" s="17" t="s">
        <v>138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147</v>
      </c>
      <c r="BK918" s="228">
        <f>ROUND(I918*H918,2)</f>
        <v>0</v>
      </c>
      <c r="BL918" s="17" t="s">
        <v>401</v>
      </c>
      <c r="BM918" s="227" t="s">
        <v>1074</v>
      </c>
    </row>
    <row r="919" s="2" customFormat="1" ht="24.15" customHeight="1">
      <c r="A919" s="38"/>
      <c r="B919" s="39"/>
      <c r="C919" s="215" t="s">
        <v>1075</v>
      </c>
      <c r="D919" s="215" t="s">
        <v>142</v>
      </c>
      <c r="E919" s="216" t="s">
        <v>1076</v>
      </c>
      <c r="F919" s="217" t="s">
        <v>1077</v>
      </c>
      <c r="G919" s="218" t="s">
        <v>161</v>
      </c>
      <c r="H919" s="219">
        <v>1</v>
      </c>
      <c r="I919" s="220"/>
      <c r="J919" s="221">
        <f>ROUND(I919*H919,2)</f>
        <v>0</v>
      </c>
      <c r="K919" s="222"/>
      <c r="L919" s="44"/>
      <c r="M919" s="223" t="s">
        <v>1</v>
      </c>
      <c r="N919" s="224" t="s">
        <v>39</v>
      </c>
      <c r="O919" s="91"/>
      <c r="P919" s="225">
        <f>O919*H919</f>
        <v>0</v>
      </c>
      <c r="Q919" s="225">
        <v>0</v>
      </c>
      <c r="R919" s="225">
        <f>Q919*H919</f>
        <v>0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401</v>
      </c>
      <c r="AT919" s="227" t="s">
        <v>142</v>
      </c>
      <c r="AU919" s="227" t="s">
        <v>147</v>
      </c>
      <c r="AY919" s="17" t="s">
        <v>138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147</v>
      </c>
      <c r="BK919" s="228">
        <f>ROUND(I919*H919,2)</f>
        <v>0</v>
      </c>
      <c r="BL919" s="17" t="s">
        <v>401</v>
      </c>
      <c r="BM919" s="227" t="s">
        <v>1078</v>
      </c>
    </row>
    <row r="920" s="13" customFormat="1">
      <c r="A920" s="13"/>
      <c r="B920" s="229"/>
      <c r="C920" s="230"/>
      <c r="D920" s="231" t="s">
        <v>149</v>
      </c>
      <c r="E920" s="232" t="s">
        <v>1</v>
      </c>
      <c r="F920" s="233" t="s">
        <v>1079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149</v>
      </c>
      <c r="AU920" s="239" t="s">
        <v>147</v>
      </c>
      <c r="AV920" s="13" t="s">
        <v>81</v>
      </c>
      <c r="AW920" s="13" t="s">
        <v>30</v>
      </c>
      <c r="AX920" s="13" t="s">
        <v>73</v>
      </c>
      <c r="AY920" s="239" t="s">
        <v>138</v>
      </c>
    </row>
    <row r="921" s="14" customFormat="1">
      <c r="A921" s="14"/>
      <c r="B921" s="240"/>
      <c r="C921" s="241"/>
      <c r="D921" s="231" t="s">
        <v>149</v>
      </c>
      <c r="E921" s="242" t="s">
        <v>1</v>
      </c>
      <c r="F921" s="243" t="s">
        <v>81</v>
      </c>
      <c r="G921" s="241"/>
      <c r="H921" s="244">
        <v>1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149</v>
      </c>
      <c r="AU921" s="250" t="s">
        <v>147</v>
      </c>
      <c r="AV921" s="14" t="s">
        <v>147</v>
      </c>
      <c r="AW921" s="14" t="s">
        <v>30</v>
      </c>
      <c r="AX921" s="14" t="s">
        <v>81</v>
      </c>
      <c r="AY921" s="250" t="s">
        <v>138</v>
      </c>
    </row>
    <row r="922" s="2" customFormat="1" ht="14.4" customHeight="1">
      <c r="A922" s="38"/>
      <c r="B922" s="39"/>
      <c r="C922" s="251" t="s">
        <v>1080</v>
      </c>
      <c r="D922" s="251" t="s">
        <v>153</v>
      </c>
      <c r="E922" s="252" t="s">
        <v>1081</v>
      </c>
      <c r="F922" s="253" t="s">
        <v>1082</v>
      </c>
      <c r="G922" s="254" t="s">
        <v>161</v>
      </c>
      <c r="H922" s="255">
        <v>1</v>
      </c>
      <c r="I922" s="256"/>
      <c r="J922" s="257">
        <f>ROUND(I922*H922,2)</f>
        <v>0</v>
      </c>
      <c r="K922" s="258"/>
      <c r="L922" s="259"/>
      <c r="M922" s="260" t="s">
        <v>1</v>
      </c>
      <c r="N922" s="261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336</v>
      </c>
      <c r="AT922" s="227" t="s">
        <v>153</v>
      </c>
      <c r="AU922" s="227" t="s">
        <v>147</v>
      </c>
      <c r="AY922" s="17" t="s">
        <v>138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147</v>
      </c>
      <c r="BK922" s="228">
        <f>ROUND(I922*H922,2)</f>
        <v>0</v>
      </c>
      <c r="BL922" s="17" t="s">
        <v>401</v>
      </c>
      <c r="BM922" s="227" t="s">
        <v>1083</v>
      </c>
    </row>
    <row r="923" s="2" customFormat="1" ht="24.15" customHeight="1">
      <c r="A923" s="38"/>
      <c r="B923" s="39"/>
      <c r="C923" s="215" t="s">
        <v>1084</v>
      </c>
      <c r="D923" s="215" t="s">
        <v>142</v>
      </c>
      <c r="E923" s="216" t="s">
        <v>1085</v>
      </c>
      <c r="F923" s="217" t="s">
        <v>1086</v>
      </c>
      <c r="G923" s="218" t="s">
        <v>161</v>
      </c>
      <c r="H923" s="219">
        <v>7</v>
      </c>
      <c r="I923" s="220"/>
      <c r="J923" s="221">
        <f>ROUND(I923*H923,2)</f>
        <v>0</v>
      </c>
      <c r="K923" s="222"/>
      <c r="L923" s="44"/>
      <c r="M923" s="223" t="s">
        <v>1</v>
      </c>
      <c r="N923" s="224" t="s">
        <v>39</v>
      </c>
      <c r="O923" s="91"/>
      <c r="P923" s="225">
        <f>O923*H923</f>
        <v>0</v>
      </c>
      <c r="Q923" s="225">
        <v>0</v>
      </c>
      <c r="R923" s="225">
        <f>Q923*H923</f>
        <v>0</v>
      </c>
      <c r="S923" s="225">
        <v>5.0000000000000002E-05</v>
      </c>
      <c r="T923" s="226">
        <f>S923*H923</f>
        <v>0.00035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7" t="s">
        <v>401</v>
      </c>
      <c r="AT923" s="227" t="s">
        <v>142</v>
      </c>
      <c r="AU923" s="227" t="s">
        <v>147</v>
      </c>
      <c r="AY923" s="17" t="s">
        <v>138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17" t="s">
        <v>147</v>
      </c>
      <c r="BK923" s="228">
        <f>ROUND(I923*H923,2)</f>
        <v>0</v>
      </c>
      <c r="BL923" s="17" t="s">
        <v>401</v>
      </c>
      <c r="BM923" s="227" t="s">
        <v>1087</v>
      </c>
    </row>
    <row r="924" s="13" customFormat="1">
      <c r="A924" s="13"/>
      <c r="B924" s="229"/>
      <c r="C924" s="230"/>
      <c r="D924" s="231" t="s">
        <v>149</v>
      </c>
      <c r="E924" s="232" t="s">
        <v>1</v>
      </c>
      <c r="F924" s="233" t="s">
        <v>1088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149</v>
      </c>
      <c r="AU924" s="239" t="s">
        <v>147</v>
      </c>
      <c r="AV924" s="13" t="s">
        <v>81</v>
      </c>
      <c r="AW924" s="13" t="s">
        <v>30</v>
      </c>
      <c r="AX924" s="13" t="s">
        <v>73</v>
      </c>
      <c r="AY924" s="239" t="s">
        <v>138</v>
      </c>
    </row>
    <row r="925" s="14" customFormat="1">
      <c r="A925" s="14"/>
      <c r="B925" s="240"/>
      <c r="C925" s="241"/>
      <c r="D925" s="231" t="s">
        <v>149</v>
      </c>
      <c r="E925" s="242" t="s">
        <v>1</v>
      </c>
      <c r="F925" s="243" t="s">
        <v>146</v>
      </c>
      <c r="G925" s="241"/>
      <c r="H925" s="244">
        <v>4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149</v>
      </c>
      <c r="AU925" s="250" t="s">
        <v>147</v>
      </c>
      <c r="AV925" s="14" t="s">
        <v>147</v>
      </c>
      <c r="AW925" s="14" t="s">
        <v>30</v>
      </c>
      <c r="AX925" s="14" t="s">
        <v>73</v>
      </c>
      <c r="AY925" s="250" t="s">
        <v>138</v>
      </c>
    </row>
    <row r="926" s="13" customFormat="1">
      <c r="A926" s="13"/>
      <c r="B926" s="229"/>
      <c r="C926" s="230"/>
      <c r="D926" s="231" t="s">
        <v>149</v>
      </c>
      <c r="E926" s="232" t="s">
        <v>1</v>
      </c>
      <c r="F926" s="233" t="s">
        <v>301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149</v>
      </c>
      <c r="AU926" s="239" t="s">
        <v>147</v>
      </c>
      <c r="AV926" s="13" t="s">
        <v>81</v>
      </c>
      <c r="AW926" s="13" t="s">
        <v>30</v>
      </c>
      <c r="AX926" s="13" t="s">
        <v>73</v>
      </c>
      <c r="AY926" s="239" t="s">
        <v>138</v>
      </c>
    </row>
    <row r="927" s="14" customFormat="1">
      <c r="A927" s="14"/>
      <c r="B927" s="240"/>
      <c r="C927" s="241"/>
      <c r="D927" s="231" t="s">
        <v>149</v>
      </c>
      <c r="E927" s="242" t="s">
        <v>1</v>
      </c>
      <c r="F927" s="243" t="s">
        <v>73</v>
      </c>
      <c r="G927" s="241"/>
      <c r="H927" s="244">
        <v>0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149</v>
      </c>
      <c r="AU927" s="250" t="s">
        <v>147</v>
      </c>
      <c r="AV927" s="14" t="s">
        <v>147</v>
      </c>
      <c r="AW927" s="14" t="s">
        <v>30</v>
      </c>
      <c r="AX927" s="14" t="s">
        <v>73</v>
      </c>
      <c r="AY927" s="250" t="s">
        <v>138</v>
      </c>
    </row>
    <row r="928" s="13" customFormat="1">
      <c r="A928" s="13"/>
      <c r="B928" s="229"/>
      <c r="C928" s="230"/>
      <c r="D928" s="231" t="s">
        <v>149</v>
      </c>
      <c r="E928" s="232" t="s">
        <v>1</v>
      </c>
      <c r="F928" s="233" t="s">
        <v>987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149</v>
      </c>
      <c r="AU928" s="239" t="s">
        <v>147</v>
      </c>
      <c r="AV928" s="13" t="s">
        <v>81</v>
      </c>
      <c r="AW928" s="13" t="s">
        <v>30</v>
      </c>
      <c r="AX928" s="13" t="s">
        <v>73</v>
      </c>
      <c r="AY928" s="239" t="s">
        <v>138</v>
      </c>
    </row>
    <row r="929" s="14" customFormat="1">
      <c r="A929" s="14"/>
      <c r="B929" s="240"/>
      <c r="C929" s="241"/>
      <c r="D929" s="231" t="s">
        <v>149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149</v>
      </c>
      <c r="AU929" s="250" t="s">
        <v>147</v>
      </c>
      <c r="AV929" s="14" t="s">
        <v>147</v>
      </c>
      <c r="AW929" s="14" t="s">
        <v>30</v>
      </c>
      <c r="AX929" s="14" t="s">
        <v>73</v>
      </c>
      <c r="AY929" s="250" t="s">
        <v>138</v>
      </c>
    </row>
    <row r="930" s="13" customFormat="1">
      <c r="A930" s="13"/>
      <c r="B930" s="229"/>
      <c r="C930" s="230"/>
      <c r="D930" s="231" t="s">
        <v>149</v>
      </c>
      <c r="E930" s="232" t="s">
        <v>1</v>
      </c>
      <c r="F930" s="233" t="s">
        <v>334</v>
      </c>
      <c r="G930" s="230"/>
      <c r="H930" s="232" t="s">
        <v>1</v>
      </c>
      <c r="I930" s="234"/>
      <c r="J930" s="230"/>
      <c r="K930" s="230"/>
      <c r="L930" s="235"/>
      <c r="M930" s="236"/>
      <c r="N930" s="237"/>
      <c r="O930" s="237"/>
      <c r="P930" s="237"/>
      <c r="Q930" s="237"/>
      <c r="R930" s="237"/>
      <c r="S930" s="237"/>
      <c r="T930" s="23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9" t="s">
        <v>149</v>
      </c>
      <c r="AU930" s="239" t="s">
        <v>147</v>
      </c>
      <c r="AV930" s="13" t="s">
        <v>81</v>
      </c>
      <c r="AW930" s="13" t="s">
        <v>30</v>
      </c>
      <c r="AX930" s="13" t="s">
        <v>73</v>
      </c>
      <c r="AY930" s="239" t="s">
        <v>138</v>
      </c>
    </row>
    <row r="931" s="14" customFormat="1">
      <c r="A931" s="14"/>
      <c r="B931" s="240"/>
      <c r="C931" s="241"/>
      <c r="D931" s="231" t="s">
        <v>149</v>
      </c>
      <c r="E931" s="242" t="s">
        <v>1</v>
      </c>
      <c r="F931" s="243" t="s">
        <v>73</v>
      </c>
      <c r="G931" s="241"/>
      <c r="H931" s="244">
        <v>0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149</v>
      </c>
      <c r="AU931" s="250" t="s">
        <v>147</v>
      </c>
      <c r="AV931" s="14" t="s">
        <v>147</v>
      </c>
      <c r="AW931" s="14" t="s">
        <v>30</v>
      </c>
      <c r="AX931" s="14" t="s">
        <v>73</v>
      </c>
      <c r="AY931" s="250" t="s">
        <v>138</v>
      </c>
    </row>
    <row r="932" s="13" customFormat="1">
      <c r="A932" s="13"/>
      <c r="B932" s="229"/>
      <c r="C932" s="230"/>
      <c r="D932" s="231" t="s">
        <v>149</v>
      </c>
      <c r="E932" s="232" t="s">
        <v>1</v>
      </c>
      <c r="F932" s="233" t="s">
        <v>988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149</v>
      </c>
      <c r="AU932" s="239" t="s">
        <v>147</v>
      </c>
      <c r="AV932" s="13" t="s">
        <v>81</v>
      </c>
      <c r="AW932" s="13" t="s">
        <v>30</v>
      </c>
      <c r="AX932" s="13" t="s">
        <v>73</v>
      </c>
      <c r="AY932" s="239" t="s">
        <v>138</v>
      </c>
    </row>
    <row r="933" s="14" customFormat="1">
      <c r="A933" s="14"/>
      <c r="B933" s="240"/>
      <c r="C933" s="241"/>
      <c r="D933" s="231" t="s">
        <v>149</v>
      </c>
      <c r="E933" s="242" t="s">
        <v>1</v>
      </c>
      <c r="F933" s="243" t="s">
        <v>81</v>
      </c>
      <c r="G933" s="241"/>
      <c r="H933" s="244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149</v>
      </c>
      <c r="AU933" s="250" t="s">
        <v>147</v>
      </c>
      <c r="AV933" s="14" t="s">
        <v>147</v>
      </c>
      <c r="AW933" s="14" t="s">
        <v>30</v>
      </c>
      <c r="AX933" s="14" t="s">
        <v>73</v>
      </c>
      <c r="AY933" s="250" t="s">
        <v>138</v>
      </c>
    </row>
    <row r="934" s="13" customFormat="1">
      <c r="A934" s="13"/>
      <c r="B934" s="229"/>
      <c r="C934" s="230"/>
      <c r="D934" s="231" t="s">
        <v>149</v>
      </c>
      <c r="E934" s="232" t="s">
        <v>1</v>
      </c>
      <c r="F934" s="233" t="s">
        <v>990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149</v>
      </c>
      <c r="AU934" s="239" t="s">
        <v>147</v>
      </c>
      <c r="AV934" s="13" t="s">
        <v>81</v>
      </c>
      <c r="AW934" s="13" t="s">
        <v>30</v>
      </c>
      <c r="AX934" s="13" t="s">
        <v>73</v>
      </c>
      <c r="AY934" s="239" t="s">
        <v>138</v>
      </c>
    </row>
    <row r="935" s="14" customFormat="1">
      <c r="A935" s="14"/>
      <c r="B935" s="240"/>
      <c r="C935" s="241"/>
      <c r="D935" s="231" t="s">
        <v>149</v>
      </c>
      <c r="E935" s="242" t="s">
        <v>1</v>
      </c>
      <c r="F935" s="243" t="s">
        <v>81</v>
      </c>
      <c r="G935" s="241"/>
      <c r="H935" s="244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149</v>
      </c>
      <c r="AU935" s="250" t="s">
        <v>147</v>
      </c>
      <c r="AV935" s="14" t="s">
        <v>147</v>
      </c>
      <c r="AW935" s="14" t="s">
        <v>30</v>
      </c>
      <c r="AX935" s="14" t="s">
        <v>73</v>
      </c>
      <c r="AY935" s="250" t="s">
        <v>138</v>
      </c>
    </row>
    <row r="936" s="15" customFormat="1">
      <c r="A936" s="15"/>
      <c r="B936" s="262"/>
      <c r="C936" s="263"/>
      <c r="D936" s="231" t="s">
        <v>149</v>
      </c>
      <c r="E936" s="264" t="s">
        <v>1</v>
      </c>
      <c r="F936" s="265" t="s">
        <v>165</v>
      </c>
      <c r="G936" s="263"/>
      <c r="H936" s="266">
        <v>7</v>
      </c>
      <c r="I936" s="267"/>
      <c r="J936" s="263"/>
      <c r="K936" s="263"/>
      <c r="L936" s="268"/>
      <c r="M936" s="269"/>
      <c r="N936" s="270"/>
      <c r="O936" s="270"/>
      <c r="P936" s="270"/>
      <c r="Q936" s="270"/>
      <c r="R936" s="270"/>
      <c r="S936" s="270"/>
      <c r="T936" s="271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72" t="s">
        <v>149</v>
      </c>
      <c r="AU936" s="272" t="s">
        <v>147</v>
      </c>
      <c r="AV936" s="15" t="s">
        <v>146</v>
      </c>
      <c r="AW936" s="15" t="s">
        <v>30</v>
      </c>
      <c r="AX936" s="15" t="s">
        <v>81</v>
      </c>
      <c r="AY936" s="272" t="s">
        <v>138</v>
      </c>
    </row>
    <row r="937" s="2" customFormat="1" ht="24.15" customHeight="1">
      <c r="A937" s="38"/>
      <c r="B937" s="39"/>
      <c r="C937" s="215" t="s">
        <v>1089</v>
      </c>
      <c r="D937" s="215" t="s">
        <v>142</v>
      </c>
      <c r="E937" s="216" t="s">
        <v>1090</v>
      </c>
      <c r="F937" s="217" t="s">
        <v>1091</v>
      </c>
      <c r="G937" s="218" t="s">
        <v>161</v>
      </c>
      <c r="H937" s="219">
        <v>1</v>
      </c>
      <c r="I937" s="220"/>
      <c r="J937" s="221">
        <f>ROUND(I937*H937,2)</f>
        <v>0</v>
      </c>
      <c r="K937" s="222"/>
      <c r="L937" s="44"/>
      <c r="M937" s="223" t="s">
        <v>1</v>
      </c>
      <c r="N937" s="224" t="s">
        <v>39</v>
      </c>
      <c r="O937" s="91"/>
      <c r="P937" s="225">
        <f>O937*H937</f>
        <v>0</v>
      </c>
      <c r="Q937" s="225">
        <v>0</v>
      </c>
      <c r="R937" s="225">
        <f>Q937*H937</f>
        <v>0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401</v>
      </c>
      <c r="AT937" s="227" t="s">
        <v>142</v>
      </c>
      <c r="AU937" s="227" t="s">
        <v>147</v>
      </c>
      <c r="AY937" s="17" t="s">
        <v>138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147</v>
      </c>
      <c r="BK937" s="228">
        <f>ROUND(I937*H937,2)</f>
        <v>0</v>
      </c>
      <c r="BL937" s="17" t="s">
        <v>401</v>
      </c>
      <c r="BM937" s="227" t="s">
        <v>1092</v>
      </c>
    </row>
    <row r="938" s="13" customFormat="1">
      <c r="A938" s="13"/>
      <c r="B938" s="229"/>
      <c r="C938" s="230"/>
      <c r="D938" s="231" t="s">
        <v>149</v>
      </c>
      <c r="E938" s="232" t="s">
        <v>1</v>
      </c>
      <c r="F938" s="233" t="s">
        <v>1093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149</v>
      </c>
      <c r="AU938" s="239" t="s">
        <v>147</v>
      </c>
      <c r="AV938" s="13" t="s">
        <v>81</v>
      </c>
      <c r="AW938" s="13" t="s">
        <v>30</v>
      </c>
      <c r="AX938" s="13" t="s">
        <v>73</v>
      </c>
      <c r="AY938" s="239" t="s">
        <v>138</v>
      </c>
    </row>
    <row r="939" s="14" customFormat="1">
      <c r="A939" s="14"/>
      <c r="B939" s="240"/>
      <c r="C939" s="241"/>
      <c r="D939" s="231" t="s">
        <v>149</v>
      </c>
      <c r="E939" s="242" t="s">
        <v>1</v>
      </c>
      <c r="F939" s="243" t="s">
        <v>81</v>
      </c>
      <c r="G939" s="241"/>
      <c r="H939" s="244">
        <v>1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149</v>
      </c>
      <c r="AU939" s="250" t="s">
        <v>147</v>
      </c>
      <c r="AV939" s="14" t="s">
        <v>147</v>
      </c>
      <c r="AW939" s="14" t="s">
        <v>30</v>
      </c>
      <c r="AX939" s="14" t="s">
        <v>73</v>
      </c>
      <c r="AY939" s="250" t="s">
        <v>138</v>
      </c>
    </row>
    <row r="940" s="15" customFormat="1">
      <c r="A940" s="15"/>
      <c r="B940" s="262"/>
      <c r="C940" s="263"/>
      <c r="D940" s="231" t="s">
        <v>149</v>
      </c>
      <c r="E940" s="264" t="s">
        <v>1</v>
      </c>
      <c r="F940" s="265" t="s">
        <v>165</v>
      </c>
      <c r="G940" s="263"/>
      <c r="H940" s="266">
        <v>1</v>
      </c>
      <c r="I940" s="267"/>
      <c r="J940" s="263"/>
      <c r="K940" s="263"/>
      <c r="L940" s="268"/>
      <c r="M940" s="269"/>
      <c r="N940" s="270"/>
      <c r="O940" s="270"/>
      <c r="P940" s="270"/>
      <c r="Q940" s="270"/>
      <c r="R940" s="270"/>
      <c r="S940" s="270"/>
      <c r="T940" s="271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T940" s="272" t="s">
        <v>149</v>
      </c>
      <c r="AU940" s="272" t="s">
        <v>147</v>
      </c>
      <c r="AV940" s="15" t="s">
        <v>146</v>
      </c>
      <c r="AW940" s="15" t="s">
        <v>30</v>
      </c>
      <c r="AX940" s="15" t="s">
        <v>81</v>
      </c>
      <c r="AY940" s="272" t="s">
        <v>138</v>
      </c>
    </row>
    <row r="941" s="2" customFormat="1" ht="14.4" customHeight="1">
      <c r="A941" s="38"/>
      <c r="B941" s="39"/>
      <c r="C941" s="251" t="s">
        <v>1094</v>
      </c>
      <c r="D941" s="251" t="s">
        <v>153</v>
      </c>
      <c r="E941" s="252" t="s">
        <v>1095</v>
      </c>
      <c r="F941" s="253" t="s">
        <v>1096</v>
      </c>
      <c r="G941" s="254" t="s">
        <v>161</v>
      </c>
      <c r="H941" s="255">
        <v>1</v>
      </c>
      <c r="I941" s="256"/>
      <c r="J941" s="257">
        <f>ROUND(I941*H941,2)</f>
        <v>0</v>
      </c>
      <c r="K941" s="258"/>
      <c r="L941" s="259"/>
      <c r="M941" s="260" t="s">
        <v>1</v>
      </c>
      <c r="N941" s="261" t="s">
        <v>39</v>
      </c>
      <c r="O941" s="91"/>
      <c r="P941" s="225">
        <f>O941*H941</f>
        <v>0</v>
      </c>
      <c r="Q941" s="225">
        <v>0</v>
      </c>
      <c r="R941" s="225">
        <f>Q941*H941</f>
        <v>0</v>
      </c>
      <c r="S941" s="225">
        <v>0</v>
      </c>
      <c r="T941" s="226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7" t="s">
        <v>336</v>
      </c>
      <c r="AT941" s="227" t="s">
        <v>153</v>
      </c>
      <c r="AU941" s="227" t="s">
        <v>147</v>
      </c>
      <c r="AY941" s="17" t="s">
        <v>138</v>
      </c>
      <c r="BE941" s="228">
        <f>IF(N941="základní",J941,0)</f>
        <v>0</v>
      </c>
      <c r="BF941" s="228">
        <f>IF(N941="snížená",J941,0)</f>
        <v>0</v>
      </c>
      <c r="BG941" s="228">
        <f>IF(N941="zákl. přenesená",J941,0)</f>
        <v>0</v>
      </c>
      <c r="BH941" s="228">
        <f>IF(N941="sníž. přenesená",J941,0)</f>
        <v>0</v>
      </c>
      <c r="BI941" s="228">
        <f>IF(N941="nulová",J941,0)</f>
        <v>0</v>
      </c>
      <c r="BJ941" s="17" t="s">
        <v>147</v>
      </c>
      <c r="BK941" s="228">
        <f>ROUND(I941*H941,2)</f>
        <v>0</v>
      </c>
      <c r="BL941" s="17" t="s">
        <v>401</v>
      </c>
      <c r="BM941" s="227" t="s">
        <v>1097</v>
      </c>
    </row>
    <row r="942" s="2" customFormat="1" ht="24.15" customHeight="1">
      <c r="A942" s="38"/>
      <c r="B942" s="39"/>
      <c r="C942" s="215" t="s">
        <v>1098</v>
      </c>
      <c r="D942" s="215" t="s">
        <v>142</v>
      </c>
      <c r="E942" s="216" t="s">
        <v>1099</v>
      </c>
      <c r="F942" s="217" t="s">
        <v>1100</v>
      </c>
      <c r="G942" s="218" t="s">
        <v>161</v>
      </c>
      <c r="H942" s="219">
        <v>17</v>
      </c>
      <c r="I942" s="220"/>
      <c r="J942" s="221">
        <f>ROUND(I942*H942,2)</f>
        <v>0</v>
      </c>
      <c r="K942" s="222"/>
      <c r="L942" s="44"/>
      <c r="M942" s="223" t="s">
        <v>1</v>
      </c>
      <c r="N942" s="224" t="s">
        <v>39</v>
      </c>
      <c r="O942" s="91"/>
      <c r="P942" s="225">
        <f>O942*H942</f>
        <v>0</v>
      </c>
      <c r="Q942" s="225">
        <v>0</v>
      </c>
      <c r="R942" s="225">
        <f>Q942*H942</f>
        <v>0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401</v>
      </c>
      <c r="AT942" s="227" t="s">
        <v>142</v>
      </c>
      <c r="AU942" s="227" t="s">
        <v>147</v>
      </c>
      <c r="AY942" s="17" t="s">
        <v>138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147</v>
      </c>
      <c r="BK942" s="228">
        <f>ROUND(I942*H942,2)</f>
        <v>0</v>
      </c>
      <c r="BL942" s="17" t="s">
        <v>401</v>
      </c>
      <c r="BM942" s="227" t="s">
        <v>1101</v>
      </c>
    </row>
    <row r="943" s="14" customFormat="1">
      <c r="A943" s="14"/>
      <c r="B943" s="240"/>
      <c r="C943" s="241"/>
      <c r="D943" s="231" t="s">
        <v>149</v>
      </c>
      <c r="E943" s="242" t="s">
        <v>1</v>
      </c>
      <c r="F943" s="243" t="s">
        <v>1102</v>
      </c>
      <c r="G943" s="241"/>
      <c r="H943" s="244">
        <v>17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149</v>
      </c>
      <c r="AU943" s="250" t="s">
        <v>147</v>
      </c>
      <c r="AV943" s="14" t="s">
        <v>147</v>
      </c>
      <c r="AW943" s="14" t="s">
        <v>30</v>
      </c>
      <c r="AX943" s="14" t="s">
        <v>81</v>
      </c>
      <c r="AY943" s="250" t="s">
        <v>138</v>
      </c>
    </row>
    <row r="944" s="2" customFormat="1" ht="24.15" customHeight="1">
      <c r="A944" s="38"/>
      <c r="B944" s="39"/>
      <c r="C944" s="251" t="s">
        <v>1103</v>
      </c>
      <c r="D944" s="251" t="s">
        <v>153</v>
      </c>
      <c r="E944" s="252" t="s">
        <v>1104</v>
      </c>
      <c r="F944" s="253" t="s">
        <v>1105</v>
      </c>
      <c r="G944" s="254" t="s">
        <v>161</v>
      </c>
      <c r="H944" s="255">
        <v>2</v>
      </c>
      <c r="I944" s="256"/>
      <c r="J944" s="257">
        <f>ROUND(I944*H944,2)</f>
        <v>0</v>
      </c>
      <c r="K944" s="258"/>
      <c r="L944" s="259"/>
      <c r="M944" s="260" t="s">
        <v>1</v>
      </c>
      <c r="N944" s="261" t="s">
        <v>39</v>
      </c>
      <c r="O944" s="91"/>
      <c r="P944" s="225">
        <f>O944*H944</f>
        <v>0</v>
      </c>
      <c r="Q944" s="225">
        <v>6.9999999999999994E-05</v>
      </c>
      <c r="R944" s="225">
        <f>Q944*H944</f>
        <v>0.00013999999999999999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336</v>
      </c>
      <c r="AT944" s="227" t="s">
        <v>153</v>
      </c>
      <c r="AU944" s="227" t="s">
        <v>147</v>
      </c>
      <c r="AY944" s="17" t="s">
        <v>138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147</v>
      </c>
      <c r="BK944" s="228">
        <f>ROUND(I944*H944,2)</f>
        <v>0</v>
      </c>
      <c r="BL944" s="17" t="s">
        <v>401</v>
      </c>
      <c r="BM944" s="227" t="s">
        <v>1106</v>
      </c>
    </row>
    <row r="945" s="13" customFormat="1">
      <c r="A945" s="13"/>
      <c r="B945" s="229"/>
      <c r="C945" s="230"/>
      <c r="D945" s="231" t="s">
        <v>149</v>
      </c>
      <c r="E945" s="232" t="s">
        <v>1</v>
      </c>
      <c r="F945" s="233" t="s">
        <v>744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149</v>
      </c>
      <c r="AU945" s="239" t="s">
        <v>147</v>
      </c>
      <c r="AV945" s="13" t="s">
        <v>81</v>
      </c>
      <c r="AW945" s="13" t="s">
        <v>30</v>
      </c>
      <c r="AX945" s="13" t="s">
        <v>73</v>
      </c>
      <c r="AY945" s="239" t="s">
        <v>138</v>
      </c>
    </row>
    <row r="946" s="14" customFormat="1">
      <c r="A946" s="14"/>
      <c r="B946" s="240"/>
      <c r="C946" s="241"/>
      <c r="D946" s="231" t="s">
        <v>149</v>
      </c>
      <c r="E946" s="242" t="s">
        <v>1</v>
      </c>
      <c r="F946" s="243" t="s">
        <v>147</v>
      </c>
      <c r="G946" s="241"/>
      <c r="H946" s="244">
        <v>2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149</v>
      </c>
      <c r="AU946" s="250" t="s">
        <v>147</v>
      </c>
      <c r="AV946" s="14" t="s">
        <v>147</v>
      </c>
      <c r="AW946" s="14" t="s">
        <v>30</v>
      </c>
      <c r="AX946" s="14" t="s">
        <v>73</v>
      </c>
      <c r="AY946" s="250" t="s">
        <v>138</v>
      </c>
    </row>
    <row r="947" s="15" customFormat="1">
      <c r="A947" s="15"/>
      <c r="B947" s="262"/>
      <c r="C947" s="263"/>
      <c r="D947" s="231" t="s">
        <v>149</v>
      </c>
      <c r="E947" s="264" t="s">
        <v>1</v>
      </c>
      <c r="F947" s="265" t="s">
        <v>165</v>
      </c>
      <c r="G947" s="263"/>
      <c r="H947" s="266">
        <v>2</v>
      </c>
      <c r="I947" s="267"/>
      <c r="J947" s="263"/>
      <c r="K947" s="263"/>
      <c r="L947" s="268"/>
      <c r="M947" s="269"/>
      <c r="N947" s="270"/>
      <c r="O947" s="270"/>
      <c r="P947" s="270"/>
      <c r="Q947" s="270"/>
      <c r="R947" s="270"/>
      <c r="S947" s="270"/>
      <c r="T947" s="271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72" t="s">
        <v>149</v>
      </c>
      <c r="AU947" s="272" t="s">
        <v>147</v>
      </c>
      <c r="AV947" s="15" t="s">
        <v>146</v>
      </c>
      <c r="AW947" s="15" t="s">
        <v>30</v>
      </c>
      <c r="AX947" s="15" t="s">
        <v>81</v>
      </c>
      <c r="AY947" s="272" t="s">
        <v>138</v>
      </c>
    </row>
    <row r="948" s="2" customFormat="1" ht="24.15" customHeight="1">
      <c r="A948" s="38"/>
      <c r="B948" s="39"/>
      <c r="C948" s="251" t="s">
        <v>1107</v>
      </c>
      <c r="D948" s="251" t="s">
        <v>153</v>
      </c>
      <c r="E948" s="252" t="s">
        <v>1108</v>
      </c>
      <c r="F948" s="253" t="s">
        <v>1109</v>
      </c>
      <c r="G948" s="254" t="s">
        <v>161</v>
      </c>
      <c r="H948" s="255">
        <v>2</v>
      </c>
      <c r="I948" s="256"/>
      <c r="J948" s="257">
        <f>ROUND(I948*H948,2)</f>
        <v>0</v>
      </c>
      <c r="K948" s="258"/>
      <c r="L948" s="259"/>
      <c r="M948" s="260" t="s">
        <v>1</v>
      </c>
      <c r="N948" s="261" t="s">
        <v>39</v>
      </c>
      <c r="O948" s="91"/>
      <c r="P948" s="225">
        <f>O948*H948</f>
        <v>0</v>
      </c>
      <c r="Q948" s="225">
        <v>6.0000000000000002E-05</v>
      </c>
      <c r="R948" s="225">
        <f>Q948*H948</f>
        <v>0.00012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336</v>
      </c>
      <c r="AT948" s="227" t="s">
        <v>153</v>
      </c>
      <c r="AU948" s="227" t="s">
        <v>147</v>
      </c>
      <c r="AY948" s="17" t="s">
        <v>138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147</v>
      </c>
      <c r="BK948" s="228">
        <f>ROUND(I948*H948,2)</f>
        <v>0</v>
      </c>
      <c r="BL948" s="17" t="s">
        <v>401</v>
      </c>
      <c r="BM948" s="227" t="s">
        <v>1110</v>
      </c>
    </row>
    <row r="949" s="13" customFormat="1">
      <c r="A949" s="13"/>
      <c r="B949" s="229"/>
      <c r="C949" s="230"/>
      <c r="D949" s="231" t="s">
        <v>149</v>
      </c>
      <c r="E949" s="232" t="s">
        <v>1</v>
      </c>
      <c r="F949" s="233" t="s">
        <v>744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149</v>
      </c>
      <c r="AU949" s="239" t="s">
        <v>147</v>
      </c>
      <c r="AV949" s="13" t="s">
        <v>81</v>
      </c>
      <c r="AW949" s="13" t="s">
        <v>30</v>
      </c>
      <c r="AX949" s="13" t="s">
        <v>73</v>
      </c>
      <c r="AY949" s="239" t="s">
        <v>138</v>
      </c>
    </row>
    <row r="950" s="14" customFormat="1">
      <c r="A950" s="14"/>
      <c r="B950" s="240"/>
      <c r="C950" s="241"/>
      <c r="D950" s="231" t="s">
        <v>149</v>
      </c>
      <c r="E950" s="242" t="s">
        <v>1</v>
      </c>
      <c r="F950" s="243" t="s">
        <v>147</v>
      </c>
      <c r="G950" s="241"/>
      <c r="H950" s="244">
        <v>2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149</v>
      </c>
      <c r="AU950" s="250" t="s">
        <v>147</v>
      </c>
      <c r="AV950" s="14" t="s">
        <v>147</v>
      </c>
      <c r="AW950" s="14" t="s">
        <v>30</v>
      </c>
      <c r="AX950" s="14" t="s">
        <v>73</v>
      </c>
      <c r="AY950" s="250" t="s">
        <v>138</v>
      </c>
    </row>
    <row r="951" s="15" customFormat="1">
      <c r="A951" s="15"/>
      <c r="B951" s="262"/>
      <c r="C951" s="263"/>
      <c r="D951" s="231" t="s">
        <v>149</v>
      </c>
      <c r="E951" s="264" t="s">
        <v>1</v>
      </c>
      <c r="F951" s="265" t="s">
        <v>165</v>
      </c>
      <c r="G951" s="263"/>
      <c r="H951" s="266">
        <v>2</v>
      </c>
      <c r="I951" s="267"/>
      <c r="J951" s="263"/>
      <c r="K951" s="263"/>
      <c r="L951" s="268"/>
      <c r="M951" s="269"/>
      <c r="N951" s="270"/>
      <c r="O951" s="270"/>
      <c r="P951" s="270"/>
      <c r="Q951" s="270"/>
      <c r="R951" s="270"/>
      <c r="S951" s="270"/>
      <c r="T951" s="271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72" t="s">
        <v>149</v>
      </c>
      <c r="AU951" s="272" t="s">
        <v>147</v>
      </c>
      <c r="AV951" s="15" t="s">
        <v>146</v>
      </c>
      <c r="AW951" s="15" t="s">
        <v>30</v>
      </c>
      <c r="AX951" s="15" t="s">
        <v>81</v>
      </c>
      <c r="AY951" s="272" t="s">
        <v>138</v>
      </c>
    </row>
    <row r="952" s="2" customFormat="1" ht="24.15" customHeight="1">
      <c r="A952" s="38"/>
      <c r="B952" s="39"/>
      <c r="C952" s="251" t="s">
        <v>1111</v>
      </c>
      <c r="D952" s="251" t="s">
        <v>153</v>
      </c>
      <c r="E952" s="252" t="s">
        <v>1112</v>
      </c>
      <c r="F952" s="253" t="s">
        <v>1113</v>
      </c>
      <c r="G952" s="254" t="s">
        <v>161</v>
      </c>
      <c r="H952" s="255">
        <v>15</v>
      </c>
      <c r="I952" s="256"/>
      <c r="J952" s="257">
        <f>ROUND(I952*H952,2)</f>
        <v>0</v>
      </c>
      <c r="K952" s="258"/>
      <c r="L952" s="259"/>
      <c r="M952" s="260" t="s">
        <v>1</v>
      </c>
      <c r="N952" s="261" t="s">
        <v>39</v>
      </c>
      <c r="O952" s="91"/>
      <c r="P952" s="225">
        <f>O952*H952</f>
        <v>0</v>
      </c>
      <c r="Q952" s="225">
        <v>0.00010000000000000001</v>
      </c>
      <c r="R952" s="225">
        <f>Q952*H952</f>
        <v>0.0015</v>
      </c>
      <c r="S952" s="225">
        <v>0</v>
      </c>
      <c r="T952" s="226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336</v>
      </c>
      <c r="AT952" s="227" t="s">
        <v>153</v>
      </c>
      <c r="AU952" s="227" t="s">
        <v>147</v>
      </c>
      <c r="AY952" s="17" t="s">
        <v>138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147</v>
      </c>
      <c r="BK952" s="228">
        <f>ROUND(I952*H952,2)</f>
        <v>0</v>
      </c>
      <c r="BL952" s="17" t="s">
        <v>401</v>
      </c>
      <c r="BM952" s="227" t="s">
        <v>1114</v>
      </c>
    </row>
    <row r="953" s="13" customFormat="1">
      <c r="A953" s="13"/>
      <c r="B953" s="229"/>
      <c r="C953" s="230"/>
      <c r="D953" s="231" t="s">
        <v>149</v>
      </c>
      <c r="E953" s="232" t="s">
        <v>1</v>
      </c>
      <c r="F953" s="233" t="s">
        <v>1115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149</v>
      </c>
      <c r="AU953" s="239" t="s">
        <v>147</v>
      </c>
      <c r="AV953" s="13" t="s">
        <v>81</v>
      </c>
      <c r="AW953" s="13" t="s">
        <v>30</v>
      </c>
      <c r="AX953" s="13" t="s">
        <v>73</v>
      </c>
      <c r="AY953" s="239" t="s">
        <v>138</v>
      </c>
    </row>
    <row r="954" s="14" customFormat="1">
      <c r="A954" s="14"/>
      <c r="B954" s="240"/>
      <c r="C954" s="241"/>
      <c r="D954" s="231" t="s">
        <v>149</v>
      </c>
      <c r="E954" s="242" t="s">
        <v>1</v>
      </c>
      <c r="F954" s="243" t="s">
        <v>146</v>
      </c>
      <c r="G954" s="241"/>
      <c r="H954" s="244">
        <v>4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149</v>
      </c>
      <c r="AU954" s="250" t="s">
        <v>147</v>
      </c>
      <c r="AV954" s="14" t="s">
        <v>147</v>
      </c>
      <c r="AW954" s="14" t="s">
        <v>30</v>
      </c>
      <c r="AX954" s="14" t="s">
        <v>73</v>
      </c>
      <c r="AY954" s="250" t="s">
        <v>138</v>
      </c>
    </row>
    <row r="955" s="13" customFormat="1">
      <c r="A955" s="13"/>
      <c r="B955" s="229"/>
      <c r="C955" s="230"/>
      <c r="D955" s="231" t="s">
        <v>149</v>
      </c>
      <c r="E955" s="232" t="s">
        <v>1</v>
      </c>
      <c r="F955" s="233" t="s">
        <v>986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149</v>
      </c>
      <c r="AU955" s="239" t="s">
        <v>147</v>
      </c>
      <c r="AV955" s="13" t="s">
        <v>81</v>
      </c>
      <c r="AW955" s="13" t="s">
        <v>30</v>
      </c>
      <c r="AX955" s="13" t="s">
        <v>73</v>
      </c>
      <c r="AY955" s="239" t="s">
        <v>138</v>
      </c>
    </row>
    <row r="956" s="14" customFormat="1">
      <c r="A956" s="14"/>
      <c r="B956" s="240"/>
      <c r="C956" s="241"/>
      <c r="D956" s="231" t="s">
        <v>149</v>
      </c>
      <c r="E956" s="242" t="s">
        <v>1</v>
      </c>
      <c r="F956" s="243" t="s">
        <v>81</v>
      </c>
      <c r="G956" s="241"/>
      <c r="H956" s="244">
        <v>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149</v>
      </c>
      <c r="AU956" s="250" t="s">
        <v>147</v>
      </c>
      <c r="AV956" s="14" t="s">
        <v>147</v>
      </c>
      <c r="AW956" s="14" t="s">
        <v>30</v>
      </c>
      <c r="AX956" s="14" t="s">
        <v>73</v>
      </c>
      <c r="AY956" s="250" t="s">
        <v>138</v>
      </c>
    </row>
    <row r="957" s="13" customFormat="1">
      <c r="A957" s="13"/>
      <c r="B957" s="229"/>
      <c r="C957" s="230"/>
      <c r="D957" s="231" t="s">
        <v>149</v>
      </c>
      <c r="E957" s="232" t="s">
        <v>1</v>
      </c>
      <c r="F957" s="233" t="s">
        <v>744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149</v>
      </c>
      <c r="AU957" s="239" t="s">
        <v>147</v>
      </c>
      <c r="AV957" s="13" t="s">
        <v>81</v>
      </c>
      <c r="AW957" s="13" t="s">
        <v>30</v>
      </c>
      <c r="AX957" s="13" t="s">
        <v>73</v>
      </c>
      <c r="AY957" s="239" t="s">
        <v>138</v>
      </c>
    </row>
    <row r="958" s="14" customFormat="1">
      <c r="A958" s="14"/>
      <c r="B958" s="240"/>
      <c r="C958" s="241"/>
      <c r="D958" s="231" t="s">
        <v>149</v>
      </c>
      <c r="E958" s="242" t="s">
        <v>1</v>
      </c>
      <c r="F958" s="243" t="s">
        <v>179</v>
      </c>
      <c r="G958" s="241"/>
      <c r="H958" s="244">
        <v>5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149</v>
      </c>
      <c r="AU958" s="250" t="s">
        <v>147</v>
      </c>
      <c r="AV958" s="14" t="s">
        <v>147</v>
      </c>
      <c r="AW958" s="14" t="s">
        <v>30</v>
      </c>
      <c r="AX958" s="14" t="s">
        <v>73</v>
      </c>
      <c r="AY958" s="250" t="s">
        <v>138</v>
      </c>
    </row>
    <row r="959" s="13" customFormat="1">
      <c r="A959" s="13"/>
      <c r="B959" s="229"/>
      <c r="C959" s="230"/>
      <c r="D959" s="231" t="s">
        <v>149</v>
      </c>
      <c r="E959" s="232" t="s">
        <v>1</v>
      </c>
      <c r="F959" s="233" t="s">
        <v>334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149</v>
      </c>
      <c r="AU959" s="239" t="s">
        <v>147</v>
      </c>
      <c r="AV959" s="13" t="s">
        <v>81</v>
      </c>
      <c r="AW959" s="13" t="s">
        <v>30</v>
      </c>
      <c r="AX959" s="13" t="s">
        <v>73</v>
      </c>
      <c r="AY959" s="239" t="s">
        <v>138</v>
      </c>
    </row>
    <row r="960" s="14" customFormat="1">
      <c r="A960" s="14"/>
      <c r="B960" s="240"/>
      <c r="C960" s="241"/>
      <c r="D960" s="231" t="s">
        <v>149</v>
      </c>
      <c r="E960" s="242" t="s">
        <v>1</v>
      </c>
      <c r="F960" s="243" t="s">
        <v>81</v>
      </c>
      <c r="G960" s="241"/>
      <c r="H960" s="244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149</v>
      </c>
      <c r="AU960" s="250" t="s">
        <v>147</v>
      </c>
      <c r="AV960" s="14" t="s">
        <v>147</v>
      </c>
      <c r="AW960" s="14" t="s">
        <v>30</v>
      </c>
      <c r="AX960" s="14" t="s">
        <v>73</v>
      </c>
      <c r="AY960" s="250" t="s">
        <v>138</v>
      </c>
    </row>
    <row r="961" s="13" customFormat="1">
      <c r="A961" s="13"/>
      <c r="B961" s="229"/>
      <c r="C961" s="230"/>
      <c r="D961" s="231" t="s">
        <v>149</v>
      </c>
      <c r="E961" s="232" t="s">
        <v>1</v>
      </c>
      <c r="F961" s="233" t="s">
        <v>990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149</v>
      </c>
      <c r="AU961" s="239" t="s">
        <v>147</v>
      </c>
      <c r="AV961" s="13" t="s">
        <v>81</v>
      </c>
      <c r="AW961" s="13" t="s">
        <v>30</v>
      </c>
      <c r="AX961" s="13" t="s">
        <v>73</v>
      </c>
      <c r="AY961" s="239" t="s">
        <v>138</v>
      </c>
    </row>
    <row r="962" s="14" customFormat="1">
      <c r="A962" s="14"/>
      <c r="B962" s="240"/>
      <c r="C962" s="241"/>
      <c r="D962" s="231" t="s">
        <v>149</v>
      </c>
      <c r="E962" s="242" t="s">
        <v>1</v>
      </c>
      <c r="F962" s="243" t="s">
        <v>146</v>
      </c>
      <c r="G962" s="241"/>
      <c r="H962" s="244">
        <v>4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149</v>
      </c>
      <c r="AU962" s="250" t="s">
        <v>147</v>
      </c>
      <c r="AV962" s="14" t="s">
        <v>147</v>
      </c>
      <c r="AW962" s="14" t="s">
        <v>30</v>
      </c>
      <c r="AX962" s="14" t="s">
        <v>73</v>
      </c>
      <c r="AY962" s="250" t="s">
        <v>138</v>
      </c>
    </row>
    <row r="963" s="15" customFormat="1">
      <c r="A963" s="15"/>
      <c r="B963" s="262"/>
      <c r="C963" s="263"/>
      <c r="D963" s="231" t="s">
        <v>149</v>
      </c>
      <c r="E963" s="264" t="s">
        <v>1</v>
      </c>
      <c r="F963" s="265" t="s">
        <v>165</v>
      </c>
      <c r="G963" s="263"/>
      <c r="H963" s="266">
        <v>15</v>
      </c>
      <c r="I963" s="267"/>
      <c r="J963" s="263"/>
      <c r="K963" s="263"/>
      <c r="L963" s="268"/>
      <c r="M963" s="269"/>
      <c r="N963" s="270"/>
      <c r="O963" s="270"/>
      <c r="P963" s="270"/>
      <c r="Q963" s="270"/>
      <c r="R963" s="270"/>
      <c r="S963" s="270"/>
      <c r="T963" s="271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2" t="s">
        <v>149</v>
      </c>
      <c r="AU963" s="272" t="s">
        <v>147</v>
      </c>
      <c r="AV963" s="15" t="s">
        <v>146</v>
      </c>
      <c r="AW963" s="15" t="s">
        <v>30</v>
      </c>
      <c r="AX963" s="15" t="s">
        <v>81</v>
      </c>
      <c r="AY963" s="272" t="s">
        <v>138</v>
      </c>
    </row>
    <row r="964" s="2" customFormat="1" ht="37.8" customHeight="1">
      <c r="A964" s="38"/>
      <c r="B964" s="39"/>
      <c r="C964" s="215" t="s">
        <v>1116</v>
      </c>
      <c r="D964" s="215" t="s">
        <v>142</v>
      </c>
      <c r="E964" s="216" t="s">
        <v>1117</v>
      </c>
      <c r="F964" s="217" t="s">
        <v>1118</v>
      </c>
      <c r="G964" s="218" t="s">
        <v>161</v>
      </c>
      <c r="H964" s="219">
        <v>9</v>
      </c>
      <c r="I964" s="220"/>
      <c r="J964" s="221">
        <f>ROUND(I964*H964,2)</f>
        <v>0</v>
      </c>
      <c r="K964" s="222"/>
      <c r="L964" s="44"/>
      <c r="M964" s="223" t="s">
        <v>1</v>
      </c>
      <c r="N964" s="224" t="s">
        <v>39</v>
      </c>
      <c r="O964" s="91"/>
      <c r="P964" s="225">
        <f>O964*H964</f>
        <v>0</v>
      </c>
      <c r="Q964" s="225">
        <v>0</v>
      </c>
      <c r="R964" s="225">
        <f>Q964*H964</f>
        <v>0</v>
      </c>
      <c r="S964" s="225">
        <v>5.0000000000000002E-05</v>
      </c>
      <c r="T964" s="226">
        <f>S964*H964</f>
        <v>0.00045000000000000004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27" t="s">
        <v>401</v>
      </c>
      <c r="AT964" s="227" t="s">
        <v>142</v>
      </c>
      <c r="AU964" s="227" t="s">
        <v>147</v>
      </c>
      <c r="AY964" s="17" t="s">
        <v>138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17" t="s">
        <v>147</v>
      </c>
      <c r="BK964" s="228">
        <f>ROUND(I964*H964,2)</f>
        <v>0</v>
      </c>
      <c r="BL964" s="17" t="s">
        <v>401</v>
      </c>
      <c r="BM964" s="227" t="s">
        <v>1119</v>
      </c>
    </row>
    <row r="965" s="13" customFormat="1">
      <c r="A965" s="13"/>
      <c r="B965" s="229"/>
      <c r="C965" s="230"/>
      <c r="D965" s="231" t="s">
        <v>149</v>
      </c>
      <c r="E965" s="232" t="s">
        <v>1</v>
      </c>
      <c r="F965" s="233" t="s">
        <v>1088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149</v>
      </c>
      <c r="AU965" s="239" t="s">
        <v>147</v>
      </c>
      <c r="AV965" s="13" t="s">
        <v>81</v>
      </c>
      <c r="AW965" s="13" t="s">
        <v>30</v>
      </c>
      <c r="AX965" s="13" t="s">
        <v>73</v>
      </c>
      <c r="AY965" s="239" t="s">
        <v>138</v>
      </c>
    </row>
    <row r="966" s="14" customFormat="1">
      <c r="A966" s="14"/>
      <c r="B966" s="240"/>
      <c r="C966" s="241"/>
      <c r="D966" s="231" t="s">
        <v>149</v>
      </c>
      <c r="E966" s="242" t="s">
        <v>1</v>
      </c>
      <c r="F966" s="243" t="s">
        <v>73</v>
      </c>
      <c r="G966" s="241"/>
      <c r="H966" s="244">
        <v>0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149</v>
      </c>
      <c r="AU966" s="250" t="s">
        <v>147</v>
      </c>
      <c r="AV966" s="14" t="s">
        <v>147</v>
      </c>
      <c r="AW966" s="14" t="s">
        <v>30</v>
      </c>
      <c r="AX966" s="14" t="s">
        <v>73</v>
      </c>
      <c r="AY966" s="250" t="s">
        <v>138</v>
      </c>
    </row>
    <row r="967" s="13" customFormat="1">
      <c r="A967" s="13"/>
      <c r="B967" s="229"/>
      <c r="C967" s="230"/>
      <c r="D967" s="231" t="s">
        <v>149</v>
      </c>
      <c r="E967" s="232" t="s">
        <v>1</v>
      </c>
      <c r="F967" s="233" t="s">
        <v>301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149</v>
      </c>
      <c r="AU967" s="239" t="s">
        <v>147</v>
      </c>
      <c r="AV967" s="13" t="s">
        <v>81</v>
      </c>
      <c r="AW967" s="13" t="s">
        <v>30</v>
      </c>
      <c r="AX967" s="13" t="s">
        <v>73</v>
      </c>
      <c r="AY967" s="239" t="s">
        <v>138</v>
      </c>
    </row>
    <row r="968" s="14" customFormat="1">
      <c r="A968" s="14"/>
      <c r="B968" s="240"/>
      <c r="C968" s="241"/>
      <c r="D968" s="231" t="s">
        <v>149</v>
      </c>
      <c r="E968" s="242" t="s">
        <v>1</v>
      </c>
      <c r="F968" s="243" t="s">
        <v>73</v>
      </c>
      <c r="G968" s="241"/>
      <c r="H968" s="244">
        <v>0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149</v>
      </c>
      <c r="AU968" s="250" t="s">
        <v>147</v>
      </c>
      <c r="AV968" s="14" t="s">
        <v>147</v>
      </c>
      <c r="AW968" s="14" t="s">
        <v>30</v>
      </c>
      <c r="AX968" s="14" t="s">
        <v>73</v>
      </c>
      <c r="AY968" s="250" t="s">
        <v>138</v>
      </c>
    </row>
    <row r="969" s="13" customFormat="1">
      <c r="A969" s="13"/>
      <c r="B969" s="229"/>
      <c r="C969" s="230"/>
      <c r="D969" s="231" t="s">
        <v>149</v>
      </c>
      <c r="E969" s="232" t="s">
        <v>1</v>
      </c>
      <c r="F969" s="233" t="s">
        <v>987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149</v>
      </c>
      <c r="AU969" s="239" t="s">
        <v>147</v>
      </c>
      <c r="AV969" s="13" t="s">
        <v>81</v>
      </c>
      <c r="AW969" s="13" t="s">
        <v>30</v>
      </c>
      <c r="AX969" s="13" t="s">
        <v>73</v>
      </c>
      <c r="AY969" s="239" t="s">
        <v>138</v>
      </c>
    </row>
    <row r="970" s="14" customFormat="1">
      <c r="A970" s="14"/>
      <c r="B970" s="240"/>
      <c r="C970" s="241"/>
      <c r="D970" s="231" t="s">
        <v>149</v>
      </c>
      <c r="E970" s="242" t="s">
        <v>1</v>
      </c>
      <c r="F970" s="243" t="s">
        <v>139</v>
      </c>
      <c r="G970" s="241"/>
      <c r="H970" s="244">
        <v>3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149</v>
      </c>
      <c r="AU970" s="250" t="s">
        <v>147</v>
      </c>
      <c r="AV970" s="14" t="s">
        <v>147</v>
      </c>
      <c r="AW970" s="14" t="s">
        <v>30</v>
      </c>
      <c r="AX970" s="14" t="s">
        <v>73</v>
      </c>
      <c r="AY970" s="250" t="s">
        <v>138</v>
      </c>
    </row>
    <row r="971" s="13" customFormat="1">
      <c r="A971" s="13"/>
      <c r="B971" s="229"/>
      <c r="C971" s="230"/>
      <c r="D971" s="231" t="s">
        <v>149</v>
      </c>
      <c r="E971" s="232" t="s">
        <v>1</v>
      </c>
      <c r="F971" s="233" t="s">
        <v>334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149</v>
      </c>
      <c r="AU971" s="239" t="s">
        <v>147</v>
      </c>
      <c r="AV971" s="13" t="s">
        <v>81</v>
      </c>
      <c r="AW971" s="13" t="s">
        <v>30</v>
      </c>
      <c r="AX971" s="13" t="s">
        <v>73</v>
      </c>
      <c r="AY971" s="239" t="s">
        <v>138</v>
      </c>
    </row>
    <row r="972" s="14" customFormat="1">
      <c r="A972" s="14"/>
      <c r="B972" s="240"/>
      <c r="C972" s="241"/>
      <c r="D972" s="231" t="s">
        <v>149</v>
      </c>
      <c r="E972" s="242" t="s">
        <v>1</v>
      </c>
      <c r="F972" s="243" t="s">
        <v>81</v>
      </c>
      <c r="G972" s="241"/>
      <c r="H972" s="244">
        <v>1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149</v>
      </c>
      <c r="AU972" s="250" t="s">
        <v>147</v>
      </c>
      <c r="AV972" s="14" t="s">
        <v>147</v>
      </c>
      <c r="AW972" s="14" t="s">
        <v>30</v>
      </c>
      <c r="AX972" s="14" t="s">
        <v>73</v>
      </c>
      <c r="AY972" s="250" t="s">
        <v>138</v>
      </c>
    </row>
    <row r="973" s="13" customFormat="1">
      <c r="A973" s="13"/>
      <c r="B973" s="229"/>
      <c r="C973" s="230"/>
      <c r="D973" s="231" t="s">
        <v>149</v>
      </c>
      <c r="E973" s="232" t="s">
        <v>1</v>
      </c>
      <c r="F973" s="233" t="s">
        <v>988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149</v>
      </c>
      <c r="AU973" s="239" t="s">
        <v>147</v>
      </c>
      <c r="AV973" s="13" t="s">
        <v>81</v>
      </c>
      <c r="AW973" s="13" t="s">
        <v>30</v>
      </c>
      <c r="AX973" s="13" t="s">
        <v>73</v>
      </c>
      <c r="AY973" s="239" t="s">
        <v>138</v>
      </c>
    </row>
    <row r="974" s="14" customFormat="1">
      <c r="A974" s="14"/>
      <c r="B974" s="240"/>
      <c r="C974" s="241"/>
      <c r="D974" s="231" t="s">
        <v>149</v>
      </c>
      <c r="E974" s="242" t="s">
        <v>1</v>
      </c>
      <c r="F974" s="243" t="s">
        <v>139</v>
      </c>
      <c r="G974" s="241"/>
      <c r="H974" s="244">
        <v>3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149</v>
      </c>
      <c r="AU974" s="250" t="s">
        <v>147</v>
      </c>
      <c r="AV974" s="14" t="s">
        <v>147</v>
      </c>
      <c r="AW974" s="14" t="s">
        <v>30</v>
      </c>
      <c r="AX974" s="14" t="s">
        <v>73</v>
      </c>
      <c r="AY974" s="250" t="s">
        <v>138</v>
      </c>
    </row>
    <row r="975" s="13" customFormat="1">
      <c r="A975" s="13"/>
      <c r="B975" s="229"/>
      <c r="C975" s="230"/>
      <c r="D975" s="231" t="s">
        <v>149</v>
      </c>
      <c r="E975" s="232" t="s">
        <v>1</v>
      </c>
      <c r="F975" s="233" t="s">
        <v>990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149</v>
      </c>
      <c r="AU975" s="239" t="s">
        <v>147</v>
      </c>
      <c r="AV975" s="13" t="s">
        <v>81</v>
      </c>
      <c r="AW975" s="13" t="s">
        <v>30</v>
      </c>
      <c r="AX975" s="13" t="s">
        <v>73</v>
      </c>
      <c r="AY975" s="239" t="s">
        <v>138</v>
      </c>
    </row>
    <row r="976" s="14" customFormat="1">
      <c r="A976" s="14"/>
      <c r="B976" s="240"/>
      <c r="C976" s="241"/>
      <c r="D976" s="231" t="s">
        <v>149</v>
      </c>
      <c r="E976" s="242" t="s">
        <v>1</v>
      </c>
      <c r="F976" s="243" t="s">
        <v>147</v>
      </c>
      <c r="G976" s="241"/>
      <c r="H976" s="244">
        <v>2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149</v>
      </c>
      <c r="AU976" s="250" t="s">
        <v>147</v>
      </c>
      <c r="AV976" s="14" t="s">
        <v>147</v>
      </c>
      <c r="AW976" s="14" t="s">
        <v>30</v>
      </c>
      <c r="AX976" s="14" t="s">
        <v>73</v>
      </c>
      <c r="AY976" s="250" t="s">
        <v>138</v>
      </c>
    </row>
    <row r="977" s="15" customFormat="1">
      <c r="A977" s="15"/>
      <c r="B977" s="262"/>
      <c r="C977" s="263"/>
      <c r="D977" s="231" t="s">
        <v>149</v>
      </c>
      <c r="E977" s="264" t="s">
        <v>1</v>
      </c>
      <c r="F977" s="265" t="s">
        <v>165</v>
      </c>
      <c r="G977" s="263"/>
      <c r="H977" s="266">
        <v>9</v>
      </c>
      <c r="I977" s="267"/>
      <c r="J977" s="263"/>
      <c r="K977" s="263"/>
      <c r="L977" s="268"/>
      <c r="M977" s="269"/>
      <c r="N977" s="270"/>
      <c r="O977" s="270"/>
      <c r="P977" s="270"/>
      <c r="Q977" s="270"/>
      <c r="R977" s="270"/>
      <c r="S977" s="270"/>
      <c r="T977" s="271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72" t="s">
        <v>149</v>
      </c>
      <c r="AU977" s="272" t="s">
        <v>147</v>
      </c>
      <c r="AV977" s="15" t="s">
        <v>146</v>
      </c>
      <c r="AW977" s="15" t="s">
        <v>30</v>
      </c>
      <c r="AX977" s="15" t="s">
        <v>81</v>
      </c>
      <c r="AY977" s="272" t="s">
        <v>138</v>
      </c>
    </row>
    <row r="978" s="2" customFormat="1" ht="14.4" customHeight="1">
      <c r="A978" s="38"/>
      <c r="B978" s="39"/>
      <c r="C978" s="215" t="s">
        <v>1120</v>
      </c>
      <c r="D978" s="215" t="s">
        <v>142</v>
      </c>
      <c r="E978" s="216" t="s">
        <v>1121</v>
      </c>
      <c r="F978" s="217" t="s">
        <v>1122</v>
      </c>
      <c r="G978" s="218" t="s">
        <v>161</v>
      </c>
      <c r="H978" s="219">
        <v>8</v>
      </c>
      <c r="I978" s="220"/>
      <c r="J978" s="221">
        <f>ROUND(I978*H978,2)</f>
        <v>0</v>
      </c>
      <c r="K978" s="222"/>
      <c r="L978" s="44"/>
      <c r="M978" s="223" t="s">
        <v>1</v>
      </c>
      <c r="N978" s="224" t="s">
        <v>39</v>
      </c>
      <c r="O978" s="91"/>
      <c r="P978" s="225">
        <f>O978*H978</f>
        <v>0</v>
      </c>
      <c r="Q978" s="225">
        <v>0</v>
      </c>
      <c r="R978" s="225">
        <f>Q978*H978</f>
        <v>0</v>
      </c>
      <c r="S978" s="225">
        <v>0</v>
      </c>
      <c r="T978" s="226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7" t="s">
        <v>401</v>
      </c>
      <c r="AT978" s="227" t="s">
        <v>142</v>
      </c>
      <c r="AU978" s="227" t="s">
        <v>147</v>
      </c>
      <c r="AY978" s="17" t="s">
        <v>138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17" t="s">
        <v>147</v>
      </c>
      <c r="BK978" s="228">
        <f>ROUND(I978*H978,2)</f>
        <v>0</v>
      </c>
      <c r="BL978" s="17" t="s">
        <v>401</v>
      </c>
      <c r="BM978" s="227" t="s">
        <v>1123</v>
      </c>
    </row>
    <row r="979" s="14" customFormat="1">
      <c r="A979" s="14"/>
      <c r="B979" s="240"/>
      <c r="C979" s="241"/>
      <c r="D979" s="231" t="s">
        <v>149</v>
      </c>
      <c r="E979" s="242" t="s">
        <v>1</v>
      </c>
      <c r="F979" s="243" t="s">
        <v>156</v>
      </c>
      <c r="G979" s="241"/>
      <c r="H979" s="244">
        <v>8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149</v>
      </c>
      <c r="AU979" s="250" t="s">
        <v>147</v>
      </c>
      <c r="AV979" s="14" t="s">
        <v>147</v>
      </c>
      <c r="AW979" s="14" t="s">
        <v>30</v>
      </c>
      <c r="AX979" s="14" t="s">
        <v>81</v>
      </c>
      <c r="AY979" s="250" t="s">
        <v>138</v>
      </c>
    </row>
    <row r="980" s="2" customFormat="1" ht="14.4" customHeight="1">
      <c r="A980" s="38"/>
      <c r="B980" s="39"/>
      <c r="C980" s="251" t="s">
        <v>1124</v>
      </c>
      <c r="D980" s="251" t="s">
        <v>153</v>
      </c>
      <c r="E980" s="252" t="s">
        <v>1125</v>
      </c>
      <c r="F980" s="253" t="s">
        <v>1126</v>
      </c>
      <c r="G980" s="254" t="s">
        <v>161</v>
      </c>
      <c r="H980" s="255">
        <v>6</v>
      </c>
      <c r="I980" s="256"/>
      <c r="J980" s="257">
        <f>ROUND(I980*H980,2)</f>
        <v>0</v>
      </c>
      <c r="K980" s="258"/>
      <c r="L980" s="259"/>
      <c r="M980" s="260" t="s">
        <v>1</v>
      </c>
      <c r="N980" s="261" t="s">
        <v>39</v>
      </c>
      <c r="O980" s="91"/>
      <c r="P980" s="225">
        <f>O980*H980</f>
        <v>0</v>
      </c>
      <c r="Q980" s="225">
        <v>0.00040000000000000002</v>
      </c>
      <c r="R980" s="225">
        <f>Q980*H980</f>
        <v>0.0024000000000000002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336</v>
      </c>
      <c r="AT980" s="227" t="s">
        <v>153</v>
      </c>
      <c r="AU980" s="227" t="s">
        <v>147</v>
      </c>
      <c r="AY980" s="17" t="s">
        <v>138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147</v>
      </c>
      <c r="BK980" s="228">
        <f>ROUND(I980*H980,2)</f>
        <v>0</v>
      </c>
      <c r="BL980" s="17" t="s">
        <v>401</v>
      </c>
      <c r="BM980" s="227" t="s">
        <v>1127</v>
      </c>
    </row>
    <row r="981" s="14" customFormat="1">
      <c r="A981" s="14"/>
      <c r="B981" s="240"/>
      <c r="C981" s="241"/>
      <c r="D981" s="231" t="s">
        <v>149</v>
      </c>
      <c r="E981" s="242" t="s">
        <v>1</v>
      </c>
      <c r="F981" s="243" t="s">
        <v>177</v>
      </c>
      <c r="G981" s="241"/>
      <c r="H981" s="244">
        <v>6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149</v>
      </c>
      <c r="AU981" s="250" t="s">
        <v>147</v>
      </c>
      <c r="AV981" s="14" t="s">
        <v>147</v>
      </c>
      <c r="AW981" s="14" t="s">
        <v>30</v>
      </c>
      <c r="AX981" s="14" t="s">
        <v>81</v>
      </c>
      <c r="AY981" s="250" t="s">
        <v>138</v>
      </c>
    </row>
    <row r="982" s="2" customFormat="1" ht="14.4" customHeight="1">
      <c r="A982" s="38"/>
      <c r="B982" s="39"/>
      <c r="C982" s="251" t="s">
        <v>1128</v>
      </c>
      <c r="D982" s="251" t="s">
        <v>153</v>
      </c>
      <c r="E982" s="252" t="s">
        <v>1129</v>
      </c>
      <c r="F982" s="253" t="s">
        <v>1130</v>
      </c>
      <c r="G982" s="254" t="s">
        <v>161</v>
      </c>
      <c r="H982" s="255">
        <v>2</v>
      </c>
      <c r="I982" s="256"/>
      <c r="J982" s="257">
        <f>ROUND(I982*H982,2)</f>
        <v>0</v>
      </c>
      <c r="K982" s="258"/>
      <c r="L982" s="259"/>
      <c r="M982" s="260" t="s">
        <v>1</v>
      </c>
      <c r="N982" s="261" t="s">
        <v>39</v>
      </c>
      <c r="O982" s="91"/>
      <c r="P982" s="225">
        <f>O982*H982</f>
        <v>0</v>
      </c>
      <c r="Q982" s="225">
        <v>0.00040000000000000002</v>
      </c>
      <c r="R982" s="225">
        <f>Q982*H982</f>
        <v>0.00080000000000000004</v>
      </c>
      <c r="S982" s="225">
        <v>0</v>
      </c>
      <c r="T982" s="226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7" t="s">
        <v>336</v>
      </c>
      <c r="AT982" s="227" t="s">
        <v>153</v>
      </c>
      <c r="AU982" s="227" t="s">
        <v>147</v>
      </c>
      <c r="AY982" s="17" t="s">
        <v>138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17" t="s">
        <v>147</v>
      </c>
      <c r="BK982" s="228">
        <f>ROUND(I982*H982,2)</f>
        <v>0</v>
      </c>
      <c r="BL982" s="17" t="s">
        <v>401</v>
      </c>
      <c r="BM982" s="227" t="s">
        <v>1131</v>
      </c>
    </row>
    <row r="983" s="14" customFormat="1">
      <c r="A983" s="14"/>
      <c r="B983" s="240"/>
      <c r="C983" s="241"/>
      <c r="D983" s="231" t="s">
        <v>149</v>
      </c>
      <c r="E983" s="242" t="s">
        <v>1</v>
      </c>
      <c r="F983" s="243" t="s">
        <v>147</v>
      </c>
      <c r="G983" s="241"/>
      <c r="H983" s="244">
        <v>2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149</v>
      </c>
      <c r="AU983" s="250" t="s">
        <v>147</v>
      </c>
      <c r="AV983" s="14" t="s">
        <v>147</v>
      </c>
      <c r="AW983" s="14" t="s">
        <v>30</v>
      </c>
      <c r="AX983" s="14" t="s">
        <v>81</v>
      </c>
      <c r="AY983" s="250" t="s">
        <v>138</v>
      </c>
    </row>
    <row r="984" s="2" customFormat="1" ht="14.4" customHeight="1">
      <c r="A984" s="38"/>
      <c r="B984" s="39"/>
      <c r="C984" s="215" t="s">
        <v>1132</v>
      </c>
      <c r="D984" s="215" t="s">
        <v>142</v>
      </c>
      <c r="E984" s="216" t="s">
        <v>1133</v>
      </c>
      <c r="F984" s="217" t="s">
        <v>1134</v>
      </c>
      <c r="G984" s="218" t="s">
        <v>161</v>
      </c>
      <c r="H984" s="219">
        <v>1</v>
      </c>
      <c r="I984" s="220"/>
      <c r="J984" s="221">
        <f>ROUND(I984*H984,2)</f>
        <v>0</v>
      </c>
      <c r="K984" s="222"/>
      <c r="L984" s="44"/>
      <c r="M984" s="223" t="s">
        <v>1</v>
      </c>
      <c r="N984" s="224" t="s">
        <v>39</v>
      </c>
      <c r="O984" s="91"/>
      <c r="P984" s="225">
        <f>O984*H984</f>
        <v>0</v>
      </c>
      <c r="Q984" s="225">
        <v>0</v>
      </c>
      <c r="R984" s="225">
        <f>Q984*H984</f>
        <v>0</v>
      </c>
      <c r="S984" s="225">
        <v>0</v>
      </c>
      <c r="T984" s="226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401</v>
      </c>
      <c r="AT984" s="227" t="s">
        <v>142</v>
      </c>
      <c r="AU984" s="227" t="s">
        <v>147</v>
      </c>
      <c r="AY984" s="17" t="s">
        <v>138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147</v>
      </c>
      <c r="BK984" s="228">
        <f>ROUND(I984*H984,2)</f>
        <v>0</v>
      </c>
      <c r="BL984" s="17" t="s">
        <v>401</v>
      </c>
      <c r="BM984" s="227" t="s">
        <v>1135</v>
      </c>
    </row>
    <row r="985" s="13" customFormat="1">
      <c r="A985" s="13"/>
      <c r="B985" s="229"/>
      <c r="C985" s="230"/>
      <c r="D985" s="231" t="s">
        <v>149</v>
      </c>
      <c r="E985" s="232" t="s">
        <v>1</v>
      </c>
      <c r="F985" s="233" t="s">
        <v>1011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149</v>
      </c>
      <c r="AU985" s="239" t="s">
        <v>147</v>
      </c>
      <c r="AV985" s="13" t="s">
        <v>81</v>
      </c>
      <c r="AW985" s="13" t="s">
        <v>30</v>
      </c>
      <c r="AX985" s="13" t="s">
        <v>73</v>
      </c>
      <c r="AY985" s="239" t="s">
        <v>138</v>
      </c>
    </row>
    <row r="986" s="14" customFormat="1">
      <c r="A986" s="14"/>
      <c r="B986" s="240"/>
      <c r="C986" s="241"/>
      <c r="D986" s="231" t="s">
        <v>149</v>
      </c>
      <c r="E986" s="242" t="s">
        <v>1</v>
      </c>
      <c r="F986" s="243" t="s">
        <v>81</v>
      </c>
      <c r="G986" s="241"/>
      <c r="H986" s="244">
        <v>1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149</v>
      </c>
      <c r="AU986" s="250" t="s">
        <v>147</v>
      </c>
      <c r="AV986" s="14" t="s">
        <v>147</v>
      </c>
      <c r="AW986" s="14" t="s">
        <v>30</v>
      </c>
      <c r="AX986" s="14" t="s">
        <v>81</v>
      </c>
      <c r="AY986" s="250" t="s">
        <v>138</v>
      </c>
    </row>
    <row r="987" s="2" customFormat="1" ht="14.4" customHeight="1">
      <c r="A987" s="38"/>
      <c r="B987" s="39"/>
      <c r="C987" s="251" t="s">
        <v>1136</v>
      </c>
      <c r="D987" s="251" t="s">
        <v>153</v>
      </c>
      <c r="E987" s="252" t="s">
        <v>1137</v>
      </c>
      <c r="F987" s="253" t="s">
        <v>1138</v>
      </c>
      <c r="G987" s="254" t="s">
        <v>161</v>
      </c>
      <c r="H987" s="255">
        <v>1</v>
      </c>
      <c r="I987" s="256"/>
      <c r="J987" s="257">
        <f>ROUND(I987*H987,2)</f>
        <v>0</v>
      </c>
      <c r="K987" s="258"/>
      <c r="L987" s="259"/>
      <c r="M987" s="260" t="s">
        <v>1</v>
      </c>
      <c r="N987" s="261" t="s">
        <v>39</v>
      </c>
      <c r="O987" s="91"/>
      <c r="P987" s="225">
        <f>O987*H987</f>
        <v>0</v>
      </c>
      <c r="Q987" s="225">
        <v>0.00040000000000000002</v>
      </c>
      <c r="R987" s="225">
        <f>Q987*H987</f>
        <v>0.00040000000000000002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336</v>
      </c>
      <c r="AT987" s="227" t="s">
        <v>153</v>
      </c>
      <c r="AU987" s="227" t="s">
        <v>147</v>
      </c>
      <c r="AY987" s="17" t="s">
        <v>138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147</v>
      </c>
      <c r="BK987" s="228">
        <f>ROUND(I987*H987,2)</f>
        <v>0</v>
      </c>
      <c r="BL987" s="17" t="s">
        <v>401</v>
      </c>
      <c r="BM987" s="227" t="s">
        <v>1139</v>
      </c>
    </row>
    <row r="988" s="2" customFormat="1" ht="24.15" customHeight="1">
      <c r="A988" s="38"/>
      <c r="B988" s="39"/>
      <c r="C988" s="215" t="s">
        <v>1140</v>
      </c>
      <c r="D988" s="215" t="s">
        <v>142</v>
      </c>
      <c r="E988" s="216" t="s">
        <v>1141</v>
      </c>
      <c r="F988" s="217" t="s">
        <v>1142</v>
      </c>
      <c r="G988" s="218" t="s">
        <v>161</v>
      </c>
      <c r="H988" s="219">
        <v>2</v>
      </c>
      <c r="I988" s="220"/>
      <c r="J988" s="221">
        <f>ROUND(I988*H988,2)</f>
        <v>0</v>
      </c>
      <c r="K988" s="222"/>
      <c r="L988" s="44"/>
      <c r="M988" s="223" t="s">
        <v>1</v>
      </c>
      <c r="N988" s="224" t="s">
        <v>39</v>
      </c>
      <c r="O988" s="91"/>
      <c r="P988" s="225">
        <f>O988*H988</f>
        <v>0</v>
      </c>
      <c r="Q988" s="225">
        <v>0</v>
      </c>
      <c r="R988" s="225">
        <f>Q988*H988</f>
        <v>0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401</v>
      </c>
      <c r="AT988" s="227" t="s">
        <v>142</v>
      </c>
      <c r="AU988" s="227" t="s">
        <v>147</v>
      </c>
      <c r="AY988" s="17" t="s">
        <v>138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147</v>
      </c>
      <c r="BK988" s="228">
        <f>ROUND(I988*H988,2)</f>
        <v>0</v>
      </c>
      <c r="BL988" s="17" t="s">
        <v>401</v>
      </c>
      <c r="BM988" s="227" t="s">
        <v>1143</v>
      </c>
    </row>
    <row r="989" s="14" customFormat="1">
      <c r="A989" s="14"/>
      <c r="B989" s="240"/>
      <c r="C989" s="241"/>
      <c r="D989" s="231" t="s">
        <v>149</v>
      </c>
      <c r="E989" s="242" t="s">
        <v>1</v>
      </c>
      <c r="F989" s="243" t="s">
        <v>147</v>
      </c>
      <c r="G989" s="241"/>
      <c r="H989" s="244">
        <v>2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149</v>
      </c>
      <c r="AU989" s="250" t="s">
        <v>147</v>
      </c>
      <c r="AV989" s="14" t="s">
        <v>147</v>
      </c>
      <c r="AW989" s="14" t="s">
        <v>30</v>
      </c>
      <c r="AX989" s="14" t="s">
        <v>81</v>
      </c>
      <c r="AY989" s="250" t="s">
        <v>138</v>
      </c>
    </row>
    <row r="990" s="2" customFormat="1" ht="24.15" customHeight="1">
      <c r="A990" s="38"/>
      <c r="B990" s="39"/>
      <c r="C990" s="251" t="s">
        <v>1144</v>
      </c>
      <c r="D990" s="251" t="s">
        <v>153</v>
      </c>
      <c r="E990" s="252" t="s">
        <v>1145</v>
      </c>
      <c r="F990" s="253" t="s">
        <v>1146</v>
      </c>
      <c r="G990" s="254" t="s">
        <v>161</v>
      </c>
      <c r="H990" s="255">
        <v>2</v>
      </c>
      <c r="I990" s="256"/>
      <c r="J990" s="257">
        <f>ROUND(I990*H990,2)</f>
        <v>0</v>
      </c>
      <c r="K990" s="258"/>
      <c r="L990" s="259"/>
      <c r="M990" s="260" t="s">
        <v>1</v>
      </c>
      <c r="N990" s="261" t="s">
        <v>39</v>
      </c>
      <c r="O990" s="91"/>
      <c r="P990" s="225">
        <f>O990*H990</f>
        <v>0</v>
      </c>
      <c r="Q990" s="225">
        <v>0.00046999999999999999</v>
      </c>
      <c r="R990" s="225">
        <f>Q990*H990</f>
        <v>0.00093999999999999997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336</v>
      </c>
      <c r="AT990" s="227" t="s">
        <v>153</v>
      </c>
      <c r="AU990" s="227" t="s">
        <v>147</v>
      </c>
      <c r="AY990" s="17" t="s">
        <v>138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147</v>
      </c>
      <c r="BK990" s="228">
        <f>ROUND(I990*H990,2)</f>
        <v>0</v>
      </c>
      <c r="BL990" s="17" t="s">
        <v>401</v>
      </c>
      <c r="BM990" s="227" t="s">
        <v>1147</v>
      </c>
    </row>
    <row r="991" s="2" customFormat="1" ht="24.15" customHeight="1">
      <c r="A991" s="38"/>
      <c r="B991" s="39"/>
      <c r="C991" s="215" t="s">
        <v>1148</v>
      </c>
      <c r="D991" s="215" t="s">
        <v>142</v>
      </c>
      <c r="E991" s="216" t="s">
        <v>1149</v>
      </c>
      <c r="F991" s="217" t="s">
        <v>1150</v>
      </c>
      <c r="G991" s="218" t="s">
        <v>161</v>
      </c>
      <c r="H991" s="219">
        <v>4</v>
      </c>
      <c r="I991" s="220"/>
      <c r="J991" s="221">
        <f>ROUND(I991*H991,2)</f>
        <v>0</v>
      </c>
      <c r="K991" s="222"/>
      <c r="L991" s="44"/>
      <c r="M991" s="223" t="s">
        <v>1</v>
      </c>
      <c r="N991" s="224" t="s">
        <v>39</v>
      </c>
      <c r="O991" s="91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401</v>
      </c>
      <c r="AT991" s="227" t="s">
        <v>142</v>
      </c>
      <c r="AU991" s="227" t="s">
        <v>147</v>
      </c>
      <c r="AY991" s="17" t="s">
        <v>138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147</v>
      </c>
      <c r="BK991" s="228">
        <f>ROUND(I991*H991,2)</f>
        <v>0</v>
      </c>
      <c r="BL991" s="17" t="s">
        <v>401</v>
      </c>
      <c r="BM991" s="227" t="s">
        <v>1151</v>
      </c>
    </row>
    <row r="992" s="13" customFormat="1">
      <c r="A992" s="13"/>
      <c r="B992" s="229"/>
      <c r="C992" s="230"/>
      <c r="D992" s="231" t="s">
        <v>149</v>
      </c>
      <c r="E992" s="232" t="s">
        <v>1</v>
      </c>
      <c r="F992" s="233" t="s">
        <v>1152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149</v>
      </c>
      <c r="AU992" s="239" t="s">
        <v>147</v>
      </c>
      <c r="AV992" s="13" t="s">
        <v>81</v>
      </c>
      <c r="AW992" s="13" t="s">
        <v>30</v>
      </c>
      <c r="AX992" s="13" t="s">
        <v>73</v>
      </c>
      <c r="AY992" s="239" t="s">
        <v>138</v>
      </c>
    </row>
    <row r="993" s="14" customFormat="1">
      <c r="A993" s="14"/>
      <c r="B993" s="240"/>
      <c r="C993" s="241"/>
      <c r="D993" s="231" t="s">
        <v>149</v>
      </c>
      <c r="E993" s="242" t="s">
        <v>1</v>
      </c>
      <c r="F993" s="243" t="s">
        <v>1153</v>
      </c>
      <c r="G993" s="241"/>
      <c r="H993" s="244">
        <v>4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149</v>
      </c>
      <c r="AU993" s="250" t="s">
        <v>147</v>
      </c>
      <c r="AV993" s="14" t="s">
        <v>147</v>
      </c>
      <c r="AW993" s="14" t="s">
        <v>30</v>
      </c>
      <c r="AX993" s="14" t="s">
        <v>73</v>
      </c>
      <c r="AY993" s="250" t="s">
        <v>138</v>
      </c>
    </row>
    <row r="994" s="15" customFormat="1">
      <c r="A994" s="15"/>
      <c r="B994" s="262"/>
      <c r="C994" s="263"/>
      <c r="D994" s="231" t="s">
        <v>149</v>
      </c>
      <c r="E994" s="264" t="s">
        <v>1</v>
      </c>
      <c r="F994" s="265" t="s">
        <v>165</v>
      </c>
      <c r="G994" s="263"/>
      <c r="H994" s="266">
        <v>4</v>
      </c>
      <c r="I994" s="267"/>
      <c r="J994" s="263"/>
      <c r="K994" s="263"/>
      <c r="L994" s="268"/>
      <c r="M994" s="269"/>
      <c r="N994" s="270"/>
      <c r="O994" s="270"/>
      <c r="P994" s="270"/>
      <c r="Q994" s="270"/>
      <c r="R994" s="270"/>
      <c r="S994" s="270"/>
      <c r="T994" s="271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72" t="s">
        <v>149</v>
      </c>
      <c r="AU994" s="272" t="s">
        <v>147</v>
      </c>
      <c r="AV994" s="15" t="s">
        <v>146</v>
      </c>
      <c r="AW994" s="15" t="s">
        <v>30</v>
      </c>
      <c r="AX994" s="15" t="s">
        <v>81</v>
      </c>
      <c r="AY994" s="272" t="s">
        <v>138</v>
      </c>
    </row>
    <row r="995" s="2" customFormat="1" ht="14.4" customHeight="1">
      <c r="A995" s="38"/>
      <c r="B995" s="39"/>
      <c r="C995" s="251" t="s">
        <v>1154</v>
      </c>
      <c r="D995" s="251" t="s">
        <v>153</v>
      </c>
      <c r="E995" s="252" t="s">
        <v>1155</v>
      </c>
      <c r="F995" s="253" t="s">
        <v>1156</v>
      </c>
      <c r="G995" s="254" t="s">
        <v>161</v>
      </c>
      <c r="H995" s="255">
        <v>4</v>
      </c>
      <c r="I995" s="256"/>
      <c r="J995" s="257">
        <f>ROUND(I995*H995,2)</f>
        <v>0</v>
      </c>
      <c r="K995" s="258"/>
      <c r="L995" s="259"/>
      <c r="M995" s="260" t="s">
        <v>1</v>
      </c>
      <c r="N995" s="261" t="s">
        <v>39</v>
      </c>
      <c r="O995" s="91"/>
      <c r="P995" s="225">
        <f>O995*H995</f>
        <v>0</v>
      </c>
      <c r="Q995" s="225">
        <v>0.00080000000000000004</v>
      </c>
      <c r="R995" s="225">
        <f>Q995*H995</f>
        <v>0.0032000000000000002</v>
      </c>
      <c r="S995" s="225">
        <v>0</v>
      </c>
      <c r="T995" s="226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7" t="s">
        <v>336</v>
      </c>
      <c r="AT995" s="227" t="s">
        <v>153</v>
      </c>
      <c r="AU995" s="227" t="s">
        <v>147</v>
      </c>
      <c r="AY995" s="17" t="s">
        <v>138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17" t="s">
        <v>147</v>
      </c>
      <c r="BK995" s="228">
        <f>ROUND(I995*H995,2)</f>
        <v>0</v>
      </c>
      <c r="BL995" s="17" t="s">
        <v>401</v>
      </c>
      <c r="BM995" s="227" t="s">
        <v>1157</v>
      </c>
    </row>
    <row r="996" s="2" customFormat="1" ht="14.4" customHeight="1">
      <c r="A996" s="38"/>
      <c r="B996" s="39"/>
      <c r="C996" s="251" t="s">
        <v>1158</v>
      </c>
      <c r="D996" s="251" t="s">
        <v>153</v>
      </c>
      <c r="E996" s="252" t="s">
        <v>1159</v>
      </c>
      <c r="F996" s="253" t="s">
        <v>1160</v>
      </c>
      <c r="G996" s="254" t="s">
        <v>161</v>
      </c>
      <c r="H996" s="255">
        <v>4</v>
      </c>
      <c r="I996" s="256"/>
      <c r="J996" s="257">
        <f>ROUND(I996*H996,2)</f>
        <v>0</v>
      </c>
      <c r="K996" s="258"/>
      <c r="L996" s="259"/>
      <c r="M996" s="260" t="s">
        <v>1</v>
      </c>
      <c r="N996" s="261" t="s">
        <v>39</v>
      </c>
      <c r="O996" s="91"/>
      <c r="P996" s="225">
        <f>O996*H996</f>
        <v>0</v>
      </c>
      <c r="Q996" s="225">
        <v>5.0000000000000002E-05</v>
      </c>
      <c r="R996" s="225">
        <f>Q996*H996</f>
        <v>0.00020000000000000001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336</v>
      </c>
      <c r="AT996" s="227" t="s">
        <v>153</v>
      </c>
      <c r="AU996" s="227" t="s">
        <v>147</v>
      </c>
      <c r="AY996" s="17" t="s">
        <v>138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147</v>
      </c>
      <c r="BK996" s="228">
        <f>ROUND(I996*H996,2)</f>
        <v>0</v>
      </c>
      <c r="BL996" s="17" t="s">
        <v>401</v>
      </c>
      <c r="BM996" s="227" t="s">
        <v>1161</v>
      </c>
    </row>
    <row r="997" s="2" customFormat="1" ht="24.15" customHeight="1">
      <c r="A997" s="38"/>
      <c r="B997" s="39"/>
      <c r="C997" s="215" t="s">
        <v>1162</v>
      </c>
      <c r="D997" s="215" t="s">
        <v>142</v>
      </c>
      <c r="E997" s="216" t="s">
        <v>1163</v>
      </c>
      <c r="F997" s="217" t="s">
        <v>1164</v>
      </c>
      <c r="G997" s="218" t="s">
        <v>161</v>
      </c>
      <c r="H997" s="219">
        <v>2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0.001</v>
      </c>
      <c r="T997" s="226">
        <f>S997*H997</f>
        <v>0.002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401</v>
      </c>
      <c r="AT997" s="227" t="s">
        <v>142</v>
      </c>
      <c r="AU997" s="227" t="s">
        <v>147</v>
      </c>
      <c r="AY997" s="17" t="s">
        <v>138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147</v>
      </c>
      <c r="BK997" s="228">
        <f>ROUND(I997*H997,2)</f>
        <v>0</v>
      </c>
      <c r="BL997" s="17" t="s">
        <v>401</v>
      </c>
      <c r="BM997" s="227" t="s">
        <v>1165</v>
      </c>
    </row>
    <row r="998" s="13" customFormat="1">
      <c r="A998" s="13"/>
      <c r="B998" s="229"/>
      <c r="C998" s="230"/>
      <c r="D998" s="231" t="s">
        <v>149</v>
      </c>
      <c r="E998" s="232" t="s">
        <v>1</v>
      </c>
      <c r="F998" s="233" t="s">
        <v>301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149</v>
      </c>
      <c r="AU998" s="239" t="s">
        <v>147</v>
      </c>
      <c r="AV998" s="13" t="s">
        <v>81</v>
      </c>
      <c r="AW998" s="13" t="s">
        <v>30</v>
      </c>
      <c r="AX998" s="13" t="s">
        <v>73</v>
      </c>
      <c r="AY998" s="239" t="s">
        <v>138</v>
      </c>
    </row>
    <row r="999" s="14" customFormat="1">
      <c r="A999" s="14"/>
      <c r="B999" s="240"/>
      <c r="C999" s="241"/>
      <c r="D999" s="231" t="s">
        <v>149</v>
      </c>
      <c r="E999" s="242" t="s">
        <v>1</v>
      </c>
      <c r="F999" s="243" t="s">
        <v>81</v>
      </c>
      <c r="G999" s="241"/>
      <c r="H999" s="244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149</v>
      </c>
      <c r="AU999" s="250" t="s">
        <v>147</v>
      </c>
      <c r="AV999" s="14" t="s">
        <v>147</v>
      </c>
      <c r="AW999" s="14" t="s">
        <v>30</v>
      </c>
      <c r="AX999" s="14" t="s">
        <v>73</v>
      </c>
      <c r="AY999" s="250" t="s">
        <v>138</v>
      </c>
    </row>
    <row r="1000" s="13" customFormat="1">
      <c r="A1000" s="13"/>
      <c r="B1000" s="229"/>
      <c r="C1000" s="230"/>
      <c r="D1000" s="231" t="s">
        <v>149</v>
      </c>
      <c r="E1000" s="232" t="s">
        <v>1</v>
      </c>
      <c r="F1000" s="233" t="s">
        <v>334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149</v>
      </c>
      <c r="AU1000" s="239" t="s">
        <v>147</v>
      </c>
      <c r="AV1000" s="13" t="s">
        <v>81</v>
      </c>
      <c r="AW1000" s="13" t="s">
        <v>30</v>
      </c>
      <c r="AX1000" s="13" t="s">
        <v>73</v>
      </c>
      <c r="AY1000" s="239" t="s">
        <v>138</v>
      </c>
    </row>
    <row r="1001" s="14" customFormat="1">
      <c r="A1001" s="14"/>
      <c r="B1001" s="240"/>
      <c r="C1001" s="241"/>
      <c r="D1001" s="231" t="s">
        <v>149</v>
      </c>
      <c r="E1001" s="242" t="s">
        <v>1</v>
      </c>
      <c r="F1001" s="243" t="s">
        <v>81</v>
      </c>
      <c r="G1001" s="241"/>
      <c r="H1001" s="244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149</v>
      </c>
      <c r="AU1001" s="250" t="s">
        <v>147</v>
      </c>
      <c r="AV1001" s="14" t="s">
        <v>147</v>
      </c>
      <c r="AW1001" s="14" t="s">
        <v>30</v>
      </c>
      <c r="AX1001" s="14" t="s">
        <v>73</v>
      </c>
      <c r="AY1001" s="250" t="s">
        <v>138</v>
      </c>
    </row>
    <row r="1002" s="15" customFormat="1">
      <c r="A1002" s="15"/>
      <c r="B1002" s="262"/>
      <c r="C1002" s="263"/>
      <c r="D1002" s="231" t="s">
        <v>149</v>
      </c>
      <c r="E1002" s="264" t="s">
        <v>1</v>
      </c>
      <c r="F1002" s="265" t="s">
        <v>165</v>
      </c>
      <c r="G1002" s="263"/>
      <c r="H1002" s="266">
        <v>2</v>
      </c>
      <c r="I1002" s="267"/>
      <c r="J1002" s="263"/>
      <c r="K1002" s="263"/>
      <c r="L1002" s="268"/>
      <c r="M1002" s="269"/>
      <c r="N1002" s="270"/>
      <c r="O1002" s="270"/>
      <c r="P1002" s="270"/>
      <c r="Q1002" s="270"/>
      <c r="R1002" s="270"/>
      <c r="S1002" s="270"/>
      <c r="T1002" s="271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72" t="s">
        <v>149</v>
      </c>
      <c r="AU1002" s="272" t="s">
        <v>147</v>
      </c>
      <c r="AV1002" s="15" t="s">
        <v>146</v>
      </c>
      <c r="AW1002" s="15" t="s">
        <v>30</v>
      </c>
      <c r="AX1002" s="15" t="s">
        <v>81</v>
      </c>
      <c r="AY1002" s="272" t="s">
        <v>138</v>
      </c>
    </row>
    <row r="1003" s="2" customFormat="1" ht="24.15" customHeight="1">
      <c r="A1003" s="38"/>
      <c r="B1003" s="39"/>
      <c r="C1003" s="215" t="s">
        <v>1166</v>
      </c>
      <c r="D1003" s="215" t="s">
        <v>142</v>
      </c>
      <c r="E1003" s="216" t="s">
        <v>1167</v>
      </c>
      <c r="F1003" s="217" t="s">
        <v>1168</v>
      </c>
      <c r="G1003" s="218" t="s">
        <v>161</v>
      </c>
      <c r="H1003" s="219">
        <v>1</v>
      </c>
      <c r="I1003" s="220"/>
      <c r="J1003" s="221">
        <f>ROUND(I1003*H1003,2)</f>
        <v>0</v>
      </c>
      <c r="K1003" s="222"/>
      <c r="L1003" s="44"/>
      <c r="M1003" s="223" t="s">
        <v>1</v>
      </c>
      <c r="N1003" s="224" t="s">
        <v>39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0.0050000000000000001</v>
      </c>
      <c r="T1003" s="226">
        <f>S1003*H1003</f>
        <v>0.0050000000000000001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401</v>
      </c>
      <c r="AT1003" s="227" t="s">
        <v>142</v>
      </c>
      <c r="AU1003" s="227" t="s">
        <v>147</v>
      </c>
      <c r="AY1003" s="17" t="s">
        <v>138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ROUND(I1003*H1003,2)</f>
        <v>0</v>
      </c>
      <c r="BL1003" s="17" t="s">
        <v>401</v>
      </c>
      <c r="BM1003" s="227" t="s">
        <v>1169</v>
      </c>
    </row>
    <row r="1004" s="13" customFormat="1">
      <c r="A1004" s="13"/>
      <c r="B1004" s="229"/>
      <c r="C1004" s="230"/>
      <c r="D1004" s="231" t="s">
        <v>149</v>
      </c>
      <c r="E1004" s="232" t="s">
        <v>1</v>
      </c>
      <c r="F1004" s="233" t="s">
        <v>1088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149</v>
      </c>
      <c r="AU1004" s="239" t="s">
        <v>147</v>
      </c>
      <c r="AV1004" s="13" t="s">
        <v>81</v>
      </c>
      <c r="AW1004" s="13" t="s">
        <v>30</v>
      </c>
      <c r="AX1004" s="13" t="s">
        <v>73</v>
      </c>
      <c r="AY1004" s="239" t="s">
        <v>138</v>
      </c>
    </row>
    <row r="1005" s="14" customFormat="1">
      <c r="A1005" s="14"/>
      <c r="B1005" s="240"/>
      <c r="C1005" s="241"/>
      <c r="D1005" s="231" t="s">
        <v>149</v>
      </c>
      <c r="E1005" s="242" t="s">
        <v>1</v>
      </c>
      <c r="F1005" s="243" t="s">
        <v>81</v>
      </c>
      <c r="G1005" s="241"/>
      <c r="H1005" s="244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149</v>
      </c>
      <c r="AU1005" s="250" t="s">
        <v>147</v>
      </c>
      <c r="AV1005" s="14" t="s">
        <v>147</v>
      </c>
      <c r="AW1005" s="14" t="s">
        <v>30</v>
      </c>
      <c r="AX1005" s="14" t="s">
        <v>73</v>
      </c>
      <c r="AY1005" s="250" t="s">
        <v>138</v>
      </c>
    </row>
    <row r="1006" s="15" customFormat="1">
      <c r="A1006" s="15"/>
      <c r="B1006" s="262"/>
      <c r="C1006" s="263"/>
      <c r="D1006" s="231" t="s">
        <v>149</v>
      </c>
      <c r="E1006" s="264" t="s">
        <v>1</v>
      </c>
      <c r="F1006" s="265" t="s">
        <v>165</v>
      </c>
      <c r="G1006" s="263"/>
      <c r="H1006" s="266">
        <v>1</v>
      </c>
      <c r="I1006" s="267"/>
      <c r="J1006" s="263"/>
      <c r="K1006" s="263"/>
      <c r="L1006" s="268"/>
      <c r="M1006" s="269"/>
      <c r="N1006" s="270"/>
      <c r="O1006" s="270"/>
      <c r="P1006" s="270"/>
      <c r="Q1006" s="270"/>
      <c r="R1006" s="270"/>
      <c r="S1006" s="270"/>
      <c r="T1006" s="271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72" t="s">
        <v>149</v>
      </c>
      <c r="AU1006" s="272" t="s">
        <v>147</v>
      </c>
      <c r="AV1006" s="15" t="s">
        <v>146</v>
      </c>
      <c r="AW1006" s="15" t="s">
        <v>30</v>
      </c>
      <c r="AX1006" s="15" t="s">
        <v>81</v>
      </c>
      <c r="AY1006" s="272" t="s">
        <v>138</v>
      </c>
    </row>
    <row r="1007" s="2" customFormat="1" ht="24.15" customHeight="1">
      <c r="A1007" s="38"/>
      <c r="B1007" s="39"/>
      <c r="C1007" s="215" t="s">
        <v>1170</v>
      </c>
      <c r="D1007" s="215" t="s">
        <v>142</v>
      </c>
      <c r="E1007" s="216" t="s">
        <v>1171</v>
      </c>
      <c r="F1007" s="217" t="s">
        <v>1172</v>
      </c>
      <c r="G1007" s="218" t="s">
        <v>322</v>
      </c>
      <c r="H1007" s="219">
        <v>15</v>
      </c>
      <c r="I1007" s="220"/>
      <c r="J1007" s="221">
        <f>ROUND(I1007*H1007,2)</f>
        <v>0</v>
      </c>
      <c r="K1007" s="222"/>
      <c r="L1007" s="44"/>
      <c r="M1007" s="223" t="s">
        <v>1</v>
      </c>
      <c r="N1007" s="224" t="s">
        <v>39</v>
      </c>
      <c r="O1007" s="91"/>
      <c r="P1007" s="225">
        <f>O1007*H1007</f>
        <v>0</v>
      </c>
      <c r="Q1007" s="225">
        <v>0</v>
      </c>
      <c r="R1007" s="225">
        <f>Q1007*H1007</f>
        <v>0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401</v>
      </c>
      <c r="AT1007" s="227" t="s">
        <v>142</v>
      </c>
      <c r="AU1007" s="227" t="s">
        <v>147</v>
      </c>
      <c r="AY1007" s="17" t="s">
        <v>138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147</v>
      </c>
      <c r="BK1007" s="228">
        <f>ROUND(I1007*H1007,2)</f>
        <v>0</v>
      </c>
      <c r="BL1007" s="17" t="s">
        <v>401</v>
      </c>
      <c r="BM1007" s="227" t="s">
        <v>1173</v>
      </c>
    </row>
    <row r="1008" s="14" customFormat="1">
      <c r="A1008" s="14"/>
      <c r="B1008" s="240"/>
      <c r="C1008" s="241"/>
      <c r="D1008" s="231" t="s">
        <v>149</v>
      </c>
      <c r="E1008" s="242" t="s">
        <v>1</v>
      </c>
      <c r="F1008" s="243" t="s">
        <v>8</v>
      </c>
      <c r="G1008" s="241"/>
      <c r="H1008" s="244">
        <v>15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149</v>
      </c>
      <c r="AU1008" s="250" t="s">
        <v>147</v>
      </c>
      <c r="AV1008" s="14" t="s">
        <v>147</v>
      </c>
      <c r="AW1008" s="14" t="s">
        <v>30</v>
      </c>
      <c r="AX1008" s="14" t="s">
        <v>81</v>
      </c>
      <c r="AY1008" s="250" t="s">
        <v>138</v>
      </c>
    </row>
    <row r="1009" s="2" customFormat="1" ht="24.15" customHeight="1">
      <c r="A1009" s="38"/>
      <c r="B1009" s="39"/>
      <c r="C1009" s="251" t="s">
        <v>1174</v>
      </c>
      <c r="D1009" s="251" t="s">
        <v>153</v>
      </c>
      <c r="E1009" s="252" t="s">
        <v>1175</v>
      </c>
      <c r="F1009" s="253" t="s">
        <v>1176</v>
      </c>
      <c r="G1009" s="254" t="s">
        <v>322</v>
      </c>
      <c r="H1009" s="255">
        <v>15</v>
      </c>
      <c r="I1009" s="256"/>
      <c r="J1009" s="257">
        <f>ROUND(I1009*H1009,2)</f>
        <v>0</v>
      </c>
      <c r="K1009" s="258"/>
      <c r="L1009" s="259"/>
      <c r="M1009" s="260" t="s">
        <v>1</v>
      </c>
      <c r="N1009" s="261" t="s">
        <v>39</v>
      </c>
      <c r="O1009" s="91"/>
      <c r="P1009" s="225">
        <f>O1009*H1009</f>
        <v>0</v>
      </c>
      <c r="Q1009" s="225">
        <v>8.0000000000000007E-05</v>
      </c>
      <c r="R1009" s="225">
        <f>Q1009*H1009</f>
        <v>0.0012000000000000001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336</v>
      </c>
      <c r="AT1009" s="227" t="s">
        <v>153</v>
      </c>
      <c r="AU1009" s="227" t="s">
        <v>147</v>
      </c>
      <c r="AY1009" s="17" t="s">
        <v>138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147</v>
      </c>
      <c r="BK1009" s="228">
        <f>ROUND(I1009*H1009,2)</f>
        <v>0</v>
      </c>
      <c r="BL1009" s="17" t="s">
        <v>401</v>
      </c>
      <c r="BM1009" s="227" t="s">
        <v>1177</v>
      </c>
    </row>
    <row r="1010" s="2" customFormat="1" ht="14.4" customHeight="1">
      <c r="A1010" s="38"/>
      <c r="B1010" s="39"/>
      <c r="C1010" s="215" t="s">
        <v>1178</v>
      </c>
      <c r="D1010" s="215" t="s">
        <v>142</v>
      </c>
      <c r="E1010" s="216" t="s">
        <v>1179</v>
      </c>
      <c r="F1010" s="217" t="s">
        <v>1180</v>
      </c>
      <c r="G1010" s="218" t="s">
        <v>161</v>
      </c>
      <c r="H1010" s="219">
        <v>4</v>
      </c>
      <c r="I1010" s="220"/>
      <c r="J1010" s="221">
        <f>ROUND(I1010*H1010,2)</f>
        <v>0</v>
      </c>
      <c r="K1010" s="222"/>
      <c r="L1010" s="44"/>
      <c r="M1010" s="223" t="s">
        <v>1</v>
      </c>
      <c r="N1010" s="224" t="s">
        <v>39</v>
      </c>
      <c r="O1010" s="91"/>
      <c r="P1010" s="225">
        <f>O1010*H1010</f>
        <v>0</v>
      </c>
      <c r="Q1010" s="225">
        <v>0</v>
      </c>
      <c r="R1010" s="225">
        <f>Q1010*H1010</f>
        <v>0</v>
      </c>
      <c r="S1010" s="225">
        <v>0</v>
      </c>
      <c r="T1010" s="226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27" t="s">
        <v>401</v>
      </c>
      <c r="AT1010" s="227" t="s">
        <v>142</v>
      </c>
      <c r="AU1010" s="227" t="s">
        <v>147</v>
      </c>
      <c r="AY1010" s="17" t="s">
        <v>138</v>
      </c>
      <c r="BE1010" s="228">
        <f>IF(N1010="základní",J1010,0)</f>
        <v>0</v>
      </c>
      <c r="BF1010" s="228">
        <f>IF(N1010="snížená",J1010,0)</f>
        <v>0</v>
      </c>
      <c r="BG1010" s="228">
        <f>IF(N1010="zákl. přenesená",J1010,0)</f>
        <v>0</v>
      </c>
      <c r="BH1010" s="228">
        <f>IF(N1010="sníž. přenesená",J1010,0)</f>
        <v>0</v>
      </c>
      <c r="BI1010" s="228">
        <f>IF(N1010="nulová",J1010,0)</f>
        <v>0</v>
      </c>
      <c r="BJ1010" s="17" t="s">
        <v>147</v>
      </c>
      <c r="BK1010" s="228">
        <f>ROUND(I1010*H1010,2)</f>
        <v>0</v>
      </c>
      <c r="BL1010" s="17" t="s">
        <v>401</v>
      </c>
      <c r="BM1010" s="227" t="s">
        <v>1181</v>
      </c>
    </row>
    <row r="1011" s="2" customFormat="1" ht="14.4" customHeight="1">
      <c r="A1011" s="38"/>
      <c r="B1011" s="39"/>
      <c r="C1011" s="251" t="s">
        <v>1182</v>
      </c>
      <c r="D1011" s="251" t="s">
        <v>153</v>
      </c>
      <c r="E1011" s="252" t="s">
        <v>1183</v>
      </c>
      <c r="F1011" s="253" t="s">
        <v>1184</v>
      </c>
      <c r="G1011" s="254" t="s">
        <v>161</v>
      </c>
      <c r="H1011" s="255">
        <v>4</v>
      </c>
      <c r="I1011" s="256"/>
      <c r="J1011" s="257">
        <f>ROUND(I1011*H1011,2)</f>
        <v>0</v>
      </c>
      <c r="K1011" s="258"/>
      <c r="L1011" s="259"/>
      <c r="M1011" s="260" t="s">
        <v>1</v>
      </c>
      <c r="N1011" s="261" t="s">
        <v>39</v>
      </c>
      <c r="O1011" s="91"/>
      <c r="P1011" s="225">
        <f>O1011*H1011</f>
        <v>0</v>
      </c>
      <c r="Q1011" s="225">
        <v>0.00016000000000000001</v>
      </c>
      <c r="R1011" s="225">
        <f>Q1011*H1011</f>
        <v>0.00064000000000000005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336</v>
      </c>
      <c r="AT1011" s="227" t="s">
        <v>153</v>
      </c>
      <c r="AU1011" s="227" t="s">
        <v>147</v>
      </c>
      <c r="AY1011" s="17" t="s">
        <v>138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147</v>
      </c>
      <c r="BK1011" s="228">
        <f>ROUND(I1011*H1011,2)</f>
        <v>0</v>
      </c>
      <c r="BL1011" s="17" t="s">
        <v>401</v>
      </c>
      <c r="BM1011" s="227" t="s">
        <v>1185</v>
      </c>
    </row>
    <row r="1012" s="14" customFormat="1">
      <c r="A1012" s="14"/>
      <c r="B1012" s="240"/>
      <c r="C1012" s="241"/>
      <c r="D1012" s="231" t="s">
        <v>149</v>
      </c>
      <c r="E1012" s="242" t="s">
        <v>1</v>
      </c>
      <c r="F1012" s="243" t="s">
        <v>146</v>
      </c>
      <c r="G1012" s="241"/>
      <c r="H1012" s="244">
        <v>4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149</v>
      </c>
      <c r="AU1012" s="250" t="s">
        <v>147</v>
      </c>
      <c r="AV1012" s="14" t="s">
        <v>147</v>
      </c>
      <c r="AW1012" s="14" t="s">
        <v>30</v>
      </c>
      <c r="AX1012" s="14" t="s">
        <v>81</v>
      </c>
      <c r="AY1012" s="250" t="s">
        <v>138</v>
      </c>
    </row>
    <row r="1013" s="2" customFormat="1" ht="24.15" customHeight="1">
      <c r="A1013" s="38"/>
      <c r="B1013" s="39"/>
      <c r="C1013" s="215" t="s">
        <v>1186</v>
      </c>
      <c r="D1013" s="215" t="s">
        <v>142</v>
      </c>
      <c r="E1013" s="216" t="s">
        <v>1187</v>
      </c>
      <c r="F1013" s="217" t="s">
        <v>1188</v>
      </c>
      <c r="G1013" s="218" t="s">
        <v>161</v>
      </c>
      <c r="H1013" s="219">
        <v>1</v>
      </c>
      <c r="I1013" s="220"/>
      <c r="J1013" s="221">
        <f>ROUND(I1013*H1013,2)</f>
        <v>0</v>
      </c>
      <c r="K1013" s="222"/>
      <c r="L1013" s="44"/>
      <c r="M1013" s="223" t="s">
        <v>1</v>
      </c>
      <c r="N1013" s="224" t="s">
        <v>39</v>
      </c>
      <c r="O1013" s="91"/>
      <c r="P1013" s="225">
        <f>O1013*H1013</f>
        <v>0</v>
      </c>
      <c r="Q1013" s="225">
        <v>0</v>
      </c>
      <c r="R1013" s="225">
        <f>Q1013*H1013</f>
        <v>0</v>
      </c>
      <c r="S1013" s="225">
        <v>0</v>
      </c>
      <c r="T1013" s="22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401</v>
      </c>
      <c r="AT1013" s="227" t="s">
        <v>142</v>
      </c>
      <c r="AU1013" s="227" t="s">
        <v>147</v>
      </c>
      <c r="AY1013" s="17" t="s">
        <v>138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147</v>
      </c>
      <c r="BK1013" s="228">
        <f>ROUND(I1013*H1013,2)</f>
        <v>0</v>
      </c>
      <c r="BL1013" s="17" t="s">
        <v>401</v>
      </c>
      <c r="BM1013" s="227" t="s">
        <v>1189</v>
      </c>
    </row>
    <row r="1014" s="2" customFormat="1" ht="24.15" customHeight="1">
      <c r="A1014" s="38"/>
      <c r="B1014" s="39"/>
      <c r="C1014" s="215" t="s">
        <v>1190</v>
      </c>
      <c r="D1014" s="215" t="s">
        <v>142</v>
      </c>
      <c r="E1014" s="216" t="s">
        <v>1191</v>
      </c>
      <c r="F1014" s="217" t="s">
        <v>1192</v>
      </c>
      <c r="G1014" s="218" t="s">
        <v>145</v>
      </c>
      <c r="H1014" s="219">
        <v>0.035999999999999997</v>
      </c>
      <c r="I1014" s="220"/>
      <c r="J1014" s="221">
        <f>ROUND(I1014*H1014,2)</f>
        <v>0</v>
      </c>
      <c r="K1014" s="222"/>
      <c r="L1014" s="44"/>
      <c r="M1014" s="223" t="s">
        <v>1</v>
      </c>
      <c r="N1014" s="224" t="s">
        <v>39</v>
      </c>
      <c r="O1014" s="91"/>
      <c r="P1014" s="225">
        <f>O1014*H1014</f>
        <v>0</v>
      </c>
      <c r="Q1014" s="225">
        <v>0</v>
      </c>
      <c r="R1014" s="225">
        <f>Q1014*H1014</f>
        <v>0</v>
      </c>
      <c r="S1014" s="225">
        <v>0</v>
      </c>
      <c r="T1014" s="226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401</v>
      </c>
      <c r="AT1014" s="227" t="s">
        <v>142</v>
      </c>
      <c r="AU1014" s="227" t="s">
        <v>147</v>
      </c>
      <c r="AY1014" s="17" t="s">
        <v>138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147</v>
      </c>
      <c r="BK1014" s="228">
        <f>ROUND(I1014*H1014,2)</f>
        <v>0</v>
      </c>
      <c r="BL1014" s="17" t="s">
        <v>401</v>
      </c>
      <c r="BM1014" s="227" t="s">
        <v>1193</v>
      </c>
    </row>
    <row r="1015" s="2" customFormat="1" ht="24.15" customHeight="1">
      <c r="A1015" s="38"/>
      <c r="B1015" s="39"/>
      <c r="C1015" s="215" t="s">
        <v>1194</v>
      </c>
      <c r="D1015" s="215" t="s">
        <v>142</v>
      </c>
      <c r="E1015" s="216" t="s">
        <v>1195</v>
      </c>
      <c r="F1015" s="217" t="s">
        <v>1196</v>
      </c>
      <c r="G1015" s="218" t="s">
        <v>145</v>
      </c>
      <c r="H1015" s="219">
        <v>0.035999999999999997</v>
      </c>
      <c r="I1015" s="220"/>
      <c r="J1015" s="221">
        <f>ROUND(I1015*H1015,2)</f>
        <v>0</v>
      </c>
      <c r="K1015" s="222"/>
      <c r="L1015" s="44"/>
      <c r="M1015" s="223" t="s">
        <v>1</v>
      </c>
      <c r="N1015" s="224" t="s">
        <v>39</v>
      </c>
      <c r="O1015" s="91"/>
      <c r="P1015" s="225">
        <f>O1015*H1015</f>
        <v>0</v>
      </c>
      <c r="Q1015" s="225">
        <v>0</v>
      </c>
      <c r="R1015" s="225">
        <f>Q1015*H1015</f>
        <v>0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401</v>
      </c>
      <c r="AT1015" s="227" t="s">
        <v>142</v>
      </c>
      <c r="AU1015" s="227" t="s">
        <v>147</v>
      </c>
      <c r="AY1015" s="17" t="s">
        <v>138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147</v>
      </c>
      <c r="BK1015" s="228">
        <f>ROUND(I1015*H1015,2)</f>
        <v>0</v>
      </c>
      <c r="BL1015" s="17" t="s">
        <v>401</v>
      </c>
      <c r="BM1015" s="227" t="s">
        <v>1197</v>
      </c>
    </row>
    <row r="1016" s="2" customFormat="1" ht="24.15" customHeight="1">
      <c r="A1016" s="38"/>
      <c r="B1016" s="39"/>
      <c r="C1016" s="215" t="s">
        <v>1198</v>
      </c>
      <c r="D1016" s="215" t="s">
        <v>142</v>
      </c>
      <c r="E1016" s="216" t="s">
        <v>1199</v>
      </c>
      <c r="F1016" s="217" t="s">
        <v>1200</v>
      </c>
      <c r="G1016" s="218" t="s">
        <v>145</v>
      </c>
      <c r="H1016" s="219">
        <v>0.035999999999999997</v>
      </c>
      <c r="I1016" s="220"/>
      <c r="J1016" s="221">
        <f>ROUND(I1016*H1016,2)</f>
        <v>0</v>
      </c>
      <c r="K1016" s="222"/>
      <c r="L1016" s="44"/>
      <c r="M1016" s="223" t="s">
        <v>1</v>
      </c>
      <c r="N1016" s="224" t="s">
        <v>39</v>
      </c>
      <c r="O1016" s="91"/>
      <c r="P1016" s="225">
        <f>O1016*H1016</f>
        <v>0</v>
      </c>
      <c r="Q1016" s="225">
        <v>0</v>
      </c>
      <c r="R1016" s="225">
        <f>Q1016*H1016</f>
        <v>0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401</v>
      </c>
      <c r="AT1016" s="227" t="s">
        <v>142</v>
      </c>
      <c r="AU1016" s="227" t="s">
        <v>147</v>
      </c>
      <c r="AY1016" s="17" t="s">
        <v>138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147</v>
      </c>
      <c r="BK1016" s="228">
        <f>ROUND(I1016*H1016,2)</f>
        <v>0</v>
      </c>
      <c r="BL1016" s="17" t="s">
        <v>401</v>
      </c>
      <c r="BM1016" s="227" t="s">
        <v>1201</v>
      </c>
    </row>
    <row r="1017" s="12" customFormat="1" ht="22.8" customHeight="1">
      <c r="A1017" s="12"/>
      <c r="B1017" s="199"/>
      <c r="C1017" s="200"/>
      <c r="D1017" s="201" t="s">
        <v>72</v>
      </c>
      <c r="E1017" s="213" t="s">
        <v>1202</v>
      </c>
      <c r="F1017" s="213" t="s">
        <v>1203</v>
      </c>
      <c r="G1017" s="200"/>
      <c r="H1017" s="200"/>
      <c r="I1017" s="203"/>
      <c r="J1017" s="214">
        <f>BK1017</f>
        <v>0</v>
      </c>
      <c r="K1017" s="200"/>
      <c r="L1017" s="205"/>
      <c r="M1017" s="206"/>
      <c r="N1017" s="207"/>
      <c r="O1017" s="207"/>
      <c r="P1017" s="208">
        <f>SUM(P1018:P1038)</f>
        <v>0</v>
      </c>
      <c r="Q1017" s="207"/>
      <c r="R1017" s="208">
        <f>SUM(R1018:R1038)</f>
        <v>0.00075000000000000002</v>
      </c>
      <c r="S1017" s="207"/>
      <c r="T1017" s="209">
        <f>SUM(T1018:T1038)</f>
        <v>0.00029999999999999997</v>
      </c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R1017" s="210" t="s">
        <v>147</v>
      </c>
      <c r="AT1017" s="211" t="s">
        <v>72</v>
      </c>
      <c r="AU1017" s="211" t="s">
        <v>81</v>
      </c>
      <c r="AY1017" s="210" t="s">
        <v>138</v>
      </c>
      <c r="BK1017" s="212">
        <f>SUM(BK1018:BK1038)</f>
        <v>0</v>
      </c>
    </row>
    <row r="1018" s="2" customFormat="1" ht="24.15" customHeight="1">
      <c r="A1018" s="38"/>
      <c r="B1018" s="39"/>
      <c r="C1018" s="215" t="s">
        <v>1204</v>
      </c>
      <c r="D1018" s="215" t="s">
        <v>142</v>
      </c>
      <c r="E1018" s="216" t="s">
        <v>1205</v>
      </c>
      <c r="F1018" s="217" t="s">
        <v>1206</v>
      </c>
      <c r="G1018" s="218" t="s">
        <v>161</v>
      </c>
      <c r="H1018" s="219">
        <v>2</v>
      </c>
      <c r="I1018" s="220"/>
      <c r="J1018" s="221">
        <f>ROUND(I1018*H1018,2)</f>
        <v>0</v>
      </c>
      <c r="K1018" s="222"/>
      <c r="L1018" s="44"/>
      <c r="M1018" s="223" t="s">
        <v>1</v>
      </c>
      <c r="N1018" s="224" t="s">
        <v>39</v>
      </c>
      <c r="O1018" s="91"/>
      <c r="P1018" s="225">
        <f>O1018*H1018</f>
        <v>0</v>
      </c>
      <c r="Q1018" s="225">
        <v>0</v>
      </c>
      <c r="R1018" s="225">
        <f>Q1018*H1018</f>
        <v>0</v>
      </c>
      <c r="S1018" s="225">
        <v>0</v>
      </c>
      <c r="T1018" s="226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27" t="s">
        <v>401</v>
      </c>
      <c r="AT1018" s="227" t="s">
        <v>142</v>
      </c>
      <c r="AU1018" s="227" t="s">
        <v>147</v>
      </c>
      <c r="AY1018" s="17" t="s">
        <v>138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17" t="s">
        <v>147</v>
      </c>
      <c r="BK1018" s="228">
        <f>ROUND(I1018*H1018,2)</f>
        <v>0</v>
      </c>
      <c r="BL1018" s="17" t="s">
        <v>401</v>
      </c>
      <c r="BM1018" s="227" t="s">
        <v>1207</v>
      </c>
    </row>
    <row r="1019" s="2" customFormat="1" ht="14.4" customHeight="1">
      <c r="A1019" s="38"/>
      <c r="B1019" s="39"/>
      <c r="C1019" s="251" t="s">
        <v>1208</v>
      </c>
      <c r="D1019" s="251" t="s">
        <v>153</v>
      </c>
      <c r="E1019" s="252" t="s">
        <v>1209</v>
      </c>
      <c r="F1019" s="253" t="s">
        <v>1210</v>
      </c>
      <c r="G1019" s="254" t="s">
        <v>161</v>
      </c>
      <c r="H1019" s="255">
        <v>2</v>
      </c>
      <c r="I1019" s="256"/>
      <c r="J1019" s="257">
        <f>ROUND(I1019*H1019,2)</f>
        <v>0</v>
      </c>
      <c r="K1019" s="258"/>
      <c r="L1019" s="259"/>
      <c r="M1019" s="260" t="s">
        <v>1</v>
      </c>
      <c r="N1019" s="261" t="s">
        <v>39</v>
      </c>
      <c r="O1019" s="91"/>
      <c r="P1019" s="225">
        <f>O1019*H1019</f>
        <v>0</v>
      </c>
      <c r="Q1019" s="225">
        <v>0.00014999999999999999</v>
      </c>
      <c r="R1019" s="225">
        <f>Q1019*H1019</f>
        <v>0.00029999999999999997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336</v>
      </c>
      <c r="AT1019" s="227" t="s">
        <v>153</v>
      </c>
      <c r="AU1019" s="227" t="s">
        <v>147</v>
      </c>
      <c r="AY1019" s="17" t="s">
        <v>138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147</v>
      </c>
      <c r="BK1019" s="228">
        <f>ROUND(I1019*H1019,2)</f>
        <v>0</v>
      </c>
      <c r="BL1019" s="17" t="s">
        <v>401</v>
      </c>
      <c r="BM1019" s="227" t="s">
        <v>1211</v>
      </c>
    </row>
    <row r="1020" s="14" customFormat="1">
      <c r="A1020" s="14"/>
      <c r="B1020" s="240"/>
      <c r="C1020" s="241"/>
      <c r="D1020" s="231" t="s">
        <v>149</v>
      </c>
      <c r="E1020" s="242" t="s">
        <v>1</v>
      </c>
      <c r="F1020" s="243" t="s">
        <v>147</v>
      </c>
      <c r="G1020" s="241"/>
      <c r="H1020" s="244">
        <v>2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149</v>
      </c>
      <c r="AU1020" s="250" t="s">
        <v>147</v>
      </c>
      <c r="AV1020" s="14" t="s">
        <v>147</v>
      </c>
      <c r="AW1020" s="14" t="s">
        <v>30</v>
      </c>
      <c r="AX1020" s="14" t="s">
        <v>81</v>
      </c>
      <c r="AY1020" s="250" t="s">
        <v>138</v>
      </c>
    </row>
    <row r="1021" s="2" customFormat="1" ht="14.4" customHeight="1">
      <c r="A1021" s="38"/>
      <c r="B1021" s="39"/>
      <c r="C1021" s="215" t="s">
        <v>1212</v>
      </c>
      <c r="D1021" s="215" t="s">
        <v>142</v>
      </c>
      <c r="E1021" s="216" t="s">
        <v>1213</v>
      </c>
      <c r="F1021" s="217" t="s">
        <v>1214</v>
      </c>
      <c r="G1021" s="218" t="s">
        <v>322</v>
      </c>
      <c r="H1021" s="219">
        <v>27</v>
      </c>
      <c r="I1021" s="220"/>
      <c r="J1021" s="221">
        <f>ROUND(I1021*H1021,2)</f>
        <v>0</v>
      </c>
      <c r="K1021" s="222"/>
      <c r="L1021" s="44"/>
      <c r="M1021" s="223" t="s">
        <v>1</v>
      </c>
      <c r="N1021" s="224" t="s">
        <v>39</v>
      </c>
      <c r="O1021" s="91"/>
      <c r="P1021" s="225">
        <f>O1021*H1021</f>
        <v>0</v>
      </c>
      <c r="Q1021" s="225">
        <v>0</v>
      </c>
      <c r="R1021" s="225">
        <f>Q1021*H1021</f>
        <v>0</v>
      </c>
      <c r="S1021" s="225">
        <v>0</v>
      </c>
      <c r="T1021" s="22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401</v>
      </c>
      <c r="AT1021" s="227" t="s">
        <v>142</v>
      </c>
      <c r="AU1021" s="227" t="s">
        <v>147</v>
      </c>
      <c r="AY1021" s="17" t="s">
        <v>138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147</v>
      </c>
      <c r="BK1021" s="228">
        <f>ROUND(I1021*H1021,2)</f>
        <v>0</v>
      </c>
      <c r="BL1021" s="17" t="s">
        <v>401</v>
      </c>
      <c r="BM1021" s="227" t="s">
        <v>1215</v>
      </c>
    </row>
    <row r="1022" s="14" customFormat="1">
      <c r="A1022" s="14"/>
      <c r="B1022" s="240"/>
      <c r="C1022" s="241"/>
      <c r="D1022" s="231" t="s">
        <v>149</v>
      </c>
      <c r="E1022" s="242" t="s">
        <v>1</v>
      </c>
      <c r="F1022" s="243" t="s">
        <v>297</v>
      </c>
      <c r="G1022" s="241"/>
      <c r="H1022" s="244">
        <v>27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149</v>
      </c>
      <c r="AU1022" s="250" t="s">
        <v>147</v>
      </c>
      <c r="AV1022" s="14" t="s">
        <v>147</v>
      </c>
      <c r="AW1022" s="14" t="s">
        <v>30</v>
      </c>
      <c r="AX1022" s="14" t="s">
        <v>81</v>
      </c>
      <c r="AY1022" s="250" t="s">
        <v>138</v>
      </c>
    </row>
    <row r="1023" s="2" customFormat="1" ht="14.4" customHeight="1">
      <c r="A1023" s="38"/>
      <c r="B1023" s="39"/>
      <c r="C1023" s="251" t="s">
        <v>1216</v>
      </c>
      <c r="D1023" s="251" t="s">
        <v>153</v>
      </c>
      <c r="E1023" s="252" t="s">
        <v>1217</v>
      </c>
      <c r="F1023" s="253" t="s">
        <v>1218</v>
      </c>
      <c r="G1023" s="254" t="s">
        <v>322</v>
      </c>
      <c r="H1023" s="255">
        <v>27</v>
      </c>
      <c r="I1023" s="256"/>
      <c r="J1023" s="257">
        <f>ROUND(I1023*H1023,2)</f>
        <v>0</v>
      </c>
      <c r="K1023" s="258"/>
      <c r="L1023" s="259"/>
      <c r="M1023" s="260" t="s">
        <v>1</v>
      </c>
      <c r="N1023" s="261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336</v>
      </c>
      <c r="AT1023" s="227" t="s">
        <v>153</v>
      </c>
      <c r="AU1023" s="227" t="s">
        <v>147</v>
      </c>
      <c r="AY1023" s="17" t="s">
        <v>138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ROUND(I1023*H1023,2)</f>
        <v>0</v>
      </c>
      <c r="BL1023" s="17" t="s">
        <v>401</v>
      </c>
      <c r="BM1023" s="227" t="s">
        <v>1219</v>
      </c>
    </row>
    <row r="1024" s="2" customFormat="1" ht="14.4" customHeight="1">
      <c r="A1024" s="38"/>
      <c r="B1024" s="39"/>
      <c r="C1024" s="215" t="s">
        <v>1220</v>
      </c>
      <c r="D1024" s="215" t="s">
        <v>142</v>
      </c>
      <c r="E1024" s="216" t="s">
        <v>1221</v>
      </c>
      <c r="F1024" s="217" t="s">
        <v>1222</v>
      </c>
      <c r="G1024" s="218" t="s">
        <v>161</v>
      </c>
      <c r="H1024" s="219">
        <v>1</v>
      </c>
      <c r="I1024" s="220"/>
      <c r="J1024" s="221">
        <f>ROUND(I1024*H1024,2)</f>
        <v>0</v>
      </c>
      <c r="K1024" s="222"/>
      <c r="L1024" s="44"/>
      <c r="M1024" s="223" t="s">
        <v>1</v>
      </c>
      <c r="N1024" s="224" t="s">
        <v>39</v>
      </c>
      <c r="O1024" s="91"/>
      <c r="P1024" s="225">
        <f>O1024*H1024</f>
        <v>0</v>
      </c>
      <c r="Q1024" s="225">
        <v>0</v>
      </c>
      <c r="R1024" s="225">
        <f>Q1024*H1024</f>
        <v>0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401</v>
      </c>
      <c r="AT1024" s="227" t="s">
        <v>142</v>
      </c>
      <c r="AU1024" s="227" t="s">
        <v>147</v>
      </c>
      <c r="AY1024" s="17" t="s">
        <v>138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147</v>
      </c>
      <c r="BK1024" s="228">
        <f>ROUND(I1024*H1024,2)</f>
        <v>0</v>
      </c>
      <c r="BL1024" s="17" t="s">
        <v>401</v>
      </c>
      <c r="BM1024" s="227" t="s">
        <v>1223</v>
      </c>
    </row>
    <row r="1025" s="13" customFormat="1">
      <c r="A1025" s="13"/>
      <c r="B1025" s="229"/>
      <c r="C1025" s="230"/>
      <c r="D1025" s="231" t="s">
        <v>149</v>
      </c>
      <c r="E1025" s="232" t="s">
        <v>1</v>
      </c>
      <c r="F1025" s="233" t="s">
        <v>1224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149</v>
      </c>
      <c r="AU1025" s="239" t="s">
        <v>147</v>
      </c>
      <c r="AV1025" s="13" t="s">
        <v>81</v>
      </c>
      <c r="AW1025" s="13" t="s">
        <v>30</v>
      </c>
      <c r="AX1025" s="13" t="s">
        <v>73</v>
      </c>
      <c r="AY1025" s="239" t="s">
        <v>138</v>
      </c>
    </row>
    <row r="1026" s="14" customFormat="1">
      <c r="A1026" s="14"/>
      <c r="B1026" s="240"/>
      <c r="C1026" s="241"/>
      <c r="D1026" s="231" t="s">
        <v>149</v>
      </c>
      <c r="E1026" s="242" t="s">
        <v>1</v>
      </c>
      <c r="F1026" s="243" t="s">
        <v>81</v>
      </c>
      <c r="G1026" s="241"/>
      <c r="H1026" s="244">
        <v>1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149</v>
      </c>
      <c r="AU1026" s="250" t="s">
        <v>147</v>
      </c>
      <c r="AV1026" s="14" t="s">
        <v>147</v>
      </c>
      <c r="AW1026" s="14" t="s">
        <v>30</v>
      </c>
      <c r="AX1026" s="14" t="s">
        <v>81</v>
      </c>
      <c r="AY1026" s="250" t="s">
        <v>138</v>
      </c>
    </row>
    <row r="1027" s="2" customFormat="1" ht="14.4" customHeight="1">
      <c r="A1027" s="38"/>
      <c r="B1027" s="39"/>
      <c r="C1027" s="215" t="s">
        <v>1225</v>
      </c>
      <c r="D1027" s="215" t="s">
        <v>142</v>
      </c>
      <c r="E1027" s="216" t="s">
        <v>1226</v>
      </c>
      <c r="F1027" s="217" t="s">
        <v>1227</v>
      </c>
      <c r="G1027" s="218" t="s">
        <v>161</v>
      </c>
      <c r="H1027" s="219">
        <v>1</v>
      </c>
      <c r="I1027" s="220"/>
      <c r="J1027" s="221">
        <f>ROUND(I1027*H1027,2)</f>
        <v>0</v>
      </c>
      <c r="K1027" s="222"/>
      <c r="L1027" s="44"/>
      <c r="M1027" s="223" t="s">
        <v>1</v>
      </c>
      <c r="N1027" s="224" t="s">
        <v>39</v>
      </c>
      <c r="O1027" s="91"/>
      <c r="P1027" s="225">
        <f>O1027*H1027</f>
        <v>0</v>
      </c>
      <c r="Q1027" s="225">
        <v>0</v>
      </c>
      <c r="R1027" s="225">
        <f>Q1027*H1027</f>
        <v>0</v>
      </c>
      <c r="S1027" s="225">
        <v>0.00029999999999999997</v>
      </c>
      <c r="T1027" s="226">
        <f>S1027*H1027</f>
        <v>0.00029999999999999997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401</v>
      </c>
      <c r="AT1027" s="227" t="s">
        <v>142</v>
      </c>
      <c r="AU1027" s="227" t="s">
        <v>147</v>
      </c>
      <c r="AY1027" s="17" t="s">
        <v>138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147</v>
      </c>
      <c r="BK1027" s="228">
        <f>ROUND(I1027*H1027,2)</f>
        <v>0</v>
      </c>
      <c r="BL1027" s="17" t="s">
        <v>401</v>
      </c>
      <c r="BM1027" s="227" t="s">
        <v>1228</v>
      </c>
    </row>
    <row r="1028" s="14" customFormat="1">
      <c r="A1028" s="14"/>
      <c r="B1028" s="240"/>
      <c r="C1028" s="241"/>
      <c r="D1028" s="231" t="s">
        <v>149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149</v>
      </c>
      <c r="AU1028" s="250" t="s">
        <v>147</v>
      </c>
      <c r="AV1028" s="14" t="s">
        <v>147</v>
      </c>
      <c r="AW1028" s="14" t="s">
        <v>30</v>
      </c>
      <c r="AX1028" s="14" t="s">
        <v>81</v>
      </c>
      <c r="AY1028" s="250" t="s">
        <v>138</v>
      </c>
    </row>
    <row r="1029" s="2" customFormat="1" ht="14.4" customHeight="1">
      <c r="A1029" s="38"/>
      <c r="B1029" s="39"/>
      <c r="C1029" s="215" t="s">
        <v>1229</v>
      </c>
      <c r="D1029" s="215" t="s">
        <v>142</v>
      </c>
      <c r="E1029" s="216" t="s">
        <v>1230</v>
      </c>
      <c r="F1029" s="217" t="s">
        <v>1231</v>
      </c>
      <c r="G1029" s="218" t="s">
        <v>161</v>
      </c>
      <c r="H1029" s="219">
        <v>3</v>
      </c>
      <c r="I1029" s="220"/>
      <c r="J1029" s="221">
        <f>ROUND(I1029*H1029,2)</f>
        <v>0</v>
      </c>
      <c r="K1029" s="222"/>
      <c r="L1029" s="44"/>
      <c r="M1029" s="223" t="s">
        <v>1</v>
      </c>
      <c r="N1029" s="224" t="s">
        <v>39</v>
      </c>
      <c r="O1029" s="91"/>
      <c r="P1029" s="225">
        <f>O1029*H1029</f>
        <v>0</v>
      </c>
      <c r="Q1029" s="225">
        <v>0</v>
      </c>
      <c r="R1029" s="225">
        <f>Q1029*H1029</f>
        <v>0</v>
      </c>
      <c r="S1029" s="225">
        <v>0</v>
      </c>
      <c r="T1029" s="226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401</v>
      </c>
      <c r="AT1029" s="227" t="s">
        <v>142</v>
      </c>
      <c r="AU1029" s="227" t="s">
        <v>147</v>
      </c>
      <c r="AY1029" s="17" t="s">
        <v>138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147</v>
      </c>
      <c r="BK1029" s="228">
        <f>ROUND(I1029*H1029,2)</f>
        <v>0</v>
      </c>
      <c r="BL1029" s="17" t="s">
        <v>401</v>
      </c>
      <c r="BM1029" s="227" t="s">
        <v>1232</v>
      </c>
    </row>
    <row r="1030" s="14" customFormat="1">
      <c r="A1030" s="14"/>
      <c r="B1030" s="240"/>
      <c r="C1030" s="241"/>
      <c r="D1030" s="231" t="s">
        <v>149</v>
      </c>
      <c r="E1030" s="242" t="s">
        <v>1</v>
      </c>
      <c r="F1030" s="243" t="s">
        <v>139</v>
      </c>
      <c r="G1030" s="241"/>
      <c r="H1030" s="244">
        <v>3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149</v>
      </c>
      <c r="AU1030" s="250" t="s">
        <v>147</v>
      </c>
      <c r="AV1030" s="14" t="s">
        <v>147</v>
      </c>
      <c r="AW1030" s="14" t="s">
        <v>30</v>
      </c>
      <c r="AX1030" s="14" t="s">
        <v>73</v>
      </c>
      <c r="AY1030" s="250" t="s">
        <v>138</v>
      </c>
    </row>
    <row r="1031" s="15" customFormat="1">
      <c r="A1031" s="15"/>
      <c r="B1031" s="262"/>
      <c r="C1031" s="263"/>
      <c r="D1031" s="231" t="s">
        <v>149</v>
      </c>
      <c r="E1031" s="264" t="s">
        <v>1</v>
      </c>
      <c r="F1031" s="265" t="s">
        <v>165</v>
      </c>
      <c r="G1031" s="263"/>
      <c r="H1031" s="266">
        <v>3</v>
      </c>
      <c r="I1031" s="267"/>
      <c r="J1031" s="263"/>
      <c r="K1031" s="263"/>
      <c r="L1031" s="268"/>
      <c r="M1031" s="269"/>
      <c r="N1031" s="270"/>
      <c r="O1031" s="270"/>
      <c r="P1031" s="270"/>
      <c r="Q1031" s="270"/>
      <c r="R1031" s="270"/>
      <c r="S1031" s="270"/>
      <c r="T1031" s="271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72" t="s">
        <v>149</v>
      </c>
      <c r="AU1031" s="272" t="s">
        <v>147</v>
      </c>
      <c r="AV1031" s="15" t="s">
        <v>146</v>
      </c>
      <c r="AW1031" s="15" t="s">
        <v>30</v>
      </c>
      <c r="AX1031" s="15" t="s">
        <v>81</v>
      </c>
      <c r="AY1031" s="272" t="s">
        <v>138</v>
      </c>
    </row>
    <row r="1032" s="2" customFormat="1" ht="24.15" customHeight="1">
      <c r="A1032" s="38"/>
      <c r="B1032" s="39"/>
      <c r="C1032" s="251" t="s">
        <v>1233</v>
      </c>
      <c r="D1032" s="251" t="s">
        <v>153</v>
      </c>
      <c r="E1032" s="252" t="s">
        <v>1234</v>
      </c>
      <c r="F1032" s="253" t="s">
        <v>1235</v>
      </c>
      <c r="G1032" s="254" t="s">
        <v>161</v>
      </c>
      <c r="H1032" s="255">
        <v>3</v>
      </c>
      <c r="I1032" s="256"/>
      <c r="J1032" s="257">
        <f>ROUND(I1032*H1032,2)</f>
        <v>0</v>
      </c>
      <c r="K1032" s="258"/>
      <c r="L1032" s="259"/>
      <c r="M1032" s="260" t="s">
        <v>1</v>
      </c>
      <c r="N1032" s="261" t="s">
        <v>39</v>
      </c>
      <c r="O1032" s="91"/>
      <c r="P1032" s="225">
        <f>O1032*H1032</f>
        <v>0</v>
      </c>
      <c r="Q1032" s="225">
        <v>0.00014999999999999999</v>
      </c>
      <c r="R1032" s="225">
        <f>Q1032*H1032</f>
        <v>0.00044999999999999999</v>
      </c>
      <c r="S1032" s="225">
        <v>0</v>
      </c>
      <c r="T1032" s="226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27" t="s">
        <v>336</v>
      </c>
      <c r="AT1032" s="227" t="s">
        <v>153</v>
      </c>
      <c r="AU1032" s="227" t="s">
        <v>147</v>
      </c>
      <c r="AY1032" s="17" t="s">
        <v>138</v>
      </c>
      <c r="BE1032" s="228">
        <f>IF(N1032="základní",J1032,0)</f>
        <v>0</v>
      </c>
      <c r="BF1032" s="228">
        <f>IF(N1032="snížená",J1032,0)</f>
        <v>0</v>
      </c>
      <c r="BG1032" s="228">
        <f>IF(N1032="zákl. přenesená",J1032,0)</f>
        <v>0</v>
      </c>
      <c r="BH1032" s="228">
        <f>IF(N1032="sníž. přenesená",J1032,0)</f>
        <v>0</v>
      </c>
      <c r="BI1032" s="228">
        <f>IF(N1032="nulová",J1032,0)</f>
        <v>0</v>
      </c>
      <c r="BJ1032" s="17" t="s">
        <v>147</v>
      </c>
      <c r="BK1032" s="228">
        <f>ROUND(I1032*H1032,2)</f>
        <v>0</v>
      </c>
      <c r="BL1032" s="17" t="s">
        <v>401</v>
      </c>
      <c r="BM1032" s="227" t="s">
        <v>1236</v>
      </c>
    </row>
    <row r="1033" s="14" customFormat="1">
      <c r="A1033" s="14"/>
      <c r="B1033" s="240"/>
      <c r="C1033" s="241"/>
      <c r="D1033" s="231" t="s">
        <v>149</v>
      </c>
      <c r="E1033" s="242" t="s">
        <v>1</v>
      </c>
      <c r="F1033" s="243" t="s">
        <v>139</v>
      </c>
      <c r="G1033" s="241"/>
      <c r="H1033" s="244">
        <v>3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149</v>
      </c>
      <c r="AU1033" s="250" t="s">
        <v>147</v>
      </c>
      <c r="AV1033" s="14" t="s">
        <v>147</v>
      </c>
      <c r="AW1033" s="14" t="s">
        <v>30</v>
      </c>
      <c r="AX1033" s="14" t="s">
        <v>81</v>
      </c>
      <c r="AY1033" s="250" t="s">
        <v>138</v>
      </c>
    </row>
    <row r="1034" s="2" customFormat="1" ht="14.4" customHeight="1">
      <c r="A1034" s="38"/>
      <c r="B1034" s="39"/>
      <c r="C1034" s="251" t="s">
        <v>1237</v>
      </c>
      <c r="D1034" s="251" t="s">
        <v>153</v>
      </c>
      <c r="E1034" s="252" t="s">
        <v>1238</v>
      </c>
      <c r="F1034" s="253" t="s">
        <v>1239</v>
      </c>
      <c r="G1034" s="254" t="s">
        <v>1240</v>
      </c>
      <c r="H1034" s="255">
        <v>2</v>
      </c>
      <c r="I1034" s="256"/>
      <c r="J1034" s="257">
        <f>ROUND(I1034*H1034,2)</f>
        <v>0</v>
      </c>
      <c r="K1034" s="258"/>
      <c r="L1034" s="259"/>
      <c r="M1034" s="260" t="s">
        <v>1</v>
      </c>
      <c r="N1034" s="261" t="s">
        <v>39</v>
      </c>
      <c r="O1034" s="91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336</v>
      </c>
      <c r="AT1034" s="227" t="s">
        <v>153</v>
      </c>
      <c r="AU1034" s="227" t="s">
        <v>147</v>
      </c>
      <c r="AY1034" s="17" t="s">
        <v>138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147</v>
      </c>
      <c r="BK1034" s="228">
        <f>ROUND(I1034*H1034,2)</f>
        <v>0</v>
      </c>
      <c r="BL1034" s="17" t="s">
        <v>401</v>
      </c>
      <c r="BM1034" s="227" t="s">
        <v>1241</v>
      </c>
    </row>
    <row r="1035" s="14" customFormat="1">
      <c r="A1035" s="14"/>
      <c r="B1035" s="240"/>
      <c r="C1035" s="241"/>
      <c r="D1035" s="231" t="s">
        <v>149</v>
      </c>
      <c r="E1035" s="242" t="s">
        <v>1</v>
      </c>
      <c r="F1035" s="243" t="s">
        <v>147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149</v>
      </c>
      <c r="AU1035" s="250" t="s">
        <v>147</v>
      </c>
      <c r="AV1035" s="14" t="s">
        <v>147</v>
      </c>
      <c r="AW1035" s="14" t="s">
        <v>30</v>
      </c>
      <c r="AX1035" s="14" t="s">
        <v>81</v>
      </c>
      <c r="AY1035" s="250" t="s">
        <v>138</v>
      </c>
    </row>
    <row r="1036" s="2" customFormat="1" ht="24.15" customHeight="1">
      <c r="A1036" s="38"/>
      <c r="B1036" s="39"/>
      <c r="C1036" s="215" t="s">
        <v>1242</v>
      </c>
      <c r="D1036" s="215" t="s">
        <v>142</v>
      </c>
      <c r="E1036" s="216" t="s">
        <v>1243</v>
      </c>
      <c r="F1036" s="217" t="s">
        <v>1244</v>
      </c>
      <c r="G1036" s="218" t="s">
        <v>145</v>
      </c>
      <c r="H1036" s="219">
        <v>0.001</v>
      </c>
      <c r="I1036" s="220"/>
      <c r="J1036" s="221">
        <f>ROUND(I1036*H1036,2)</f>
        <v>0</v>
      </c>
      <c r="K1036" s="222"/>
      <c r="L1036" s="44"/>
      <c r="M1036" s="223" t="s">
        <v>1</v>
      </c>
      <c r="N1036" s="224" t="s">
        <v>39</v>
      </c>
      <c r="O1036" s="91"/>
      <c r="P1036" s="225">
        <f>O1036*H1036</f>
        <v>0</v>
      </c>
      <c r="Q1036" s="225">
        <v>0</v>
      </c>
      <c r="R1036" s="225">
        <f>Q1036*H1036</f>
        <v>0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401</v>
      </c>
      <c r="AT1036" s="227" t="s">
        <v>142</v>
      </c>
      <c r="AU1036" s="227" t="s">
        <v>147</v>
      </c>
      <c r="AY1036" s="17" t="s">
        <v>138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147</v>
      </c>
      <c r="BK1036" s="228">
        <f>ROUND(I1036*H1036,2)</f>
        <v>0</v>
      </c>
      <c r="BL1036" s="17" t="s">
        <v>401</v>
      </c>
      <c r="BM1036" s="227" t="s">
        <v>1245</v>
      </c>
    </row>
    <row r="1037" s="2" customFormat="1" ht="24.15" customHeight="1">
      <c r="A1037" s="38"/>
      <c r="B1037" s="39"/>
      <c r="C1037" s="215" t="s">
        <v>1246</v>
      </c>
      <c r="D1037" s="215" t="s">
        <v>142</v>
      </c>
      <c r="E1037" s="216" t="s">
        <v>1247</v>
      </c>
      <c r="F1037" s="217" t="s">
        <v>1248</v>
      </c>
      <c r="G1037" s="218" t="s">
        <v>145</v>
      </c>
      <c r="H1037" s="219">
        <v>0.001</v>
      </c>
      <c r="I1037" s="220"/>
      <c r="J1037" s="221">
        <f>ROUND(I1037*H1037,2)</f>
        <v>0</v>
      </c>
      <c r="K1037" s="222"/>
      <c r="L1037" s="44"/>
      <c r="M1037" s="223" t="s">
        <v>1</v>
      </c>
      <c r="N1037" s="224" t="s">
        <v>39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401</v>
      </c>
      <c r="AT1037" s="227" t="s">
        <v>142</v>
      </c>
      <c r="AU1037" s="227" t="s">
        <v>147</v>
      </c>
      <c r="AY1037" s="17" t="s">
        <v>138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147</v>
      </c>
      <c r="BK1037" s="228">
        <f>ROUND(I1037*H1037,2)</f>
        <v>0</v>
      </c>
      <c r="BL1037" s="17" t="s">
        <v>401</v>
      </c>
      <c r="BM1037" s="227" t="s">
        <v>1249</v>
      </c>
    </row>
    <row r="1038" s="2" customFormat="1" ht="24.15" customHeight="1">
      <c r="A1038" s="38"/>
      <c r="B1038" s="39"/>
      <c r="C1038" s="215" t="s">
        <v>1250</v>
      </c>
      <c r="D1038" s="215" t="s">
        <v>142</v>
      </c>
      <c r="E1038" s="216" t="s">
        <v>1251</v>
      </c>
      <c r="F1038" s="217" t="s">
        <v>1252</v>
      </c>
      <c r="G1038" s="218" t="s">
        <v>145</v>
      </c>
      <c r="H1038" s="219">
        <v>0.001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401</v>
      </c>
      <c r="AT1038" s="227" t="s">
        <v>142</v>
      </c>
      <c r="AU1038" s="227" t="s">
        <v>147</v>
      </c>
      <c r="AY1038" s="17" t="s">
        <v>138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147</v>
      </c>
      <c r="BK1038" s="228">
        <f>ROUND(I1038*H1038,2)</f>
        <v>0</v>
      </c>
      <c r="BL1038" s="17" t="s">
        <v>401</v>
      </c>
      <c r="BM1038" s="227" t="s">
        <v>1253</v>
      </c>
    </row>
    <row r="1039" s="12" customFormat="1" ht="22.8" customHeight="1">
      <c r="A1039" s="12"/>
      <c r="B1039" s="199"/>
      <c r="C1039" s="200"/>
      <c r="D1039" s="201" t="s">
        <v>72</v>
      </c>
      <c r="E1039" s="213" t="s">
        <v>1254</v>
      </c>
      <c r="F1039" s="213" t="s">
        <v>1255</v>
      </c>
      <c r="G1039" s="200"/>
      <c r="H1039" s="200"/>
      <c r="I1039" s="203"/>
      <c r="J1039" s="214">
        <f>BK1039</f>
        <v>0</v>
      </c>
      <c r="K1039" s="200"/>
      <c r="L1039" s="205"/>
      <c r="M1039" s="206"/>
      <c r="N1039" s="207"/>
      <c r="O1039" s="207"/>
      <c r="P1039" s="208">
        <f>SUM(P1040:P1052)</f>
        <v>0</v>
      </c>
      <c r="Q1039" s="207"/>
      <c r="R1039" s="208">
        <f>SUM(R1040:R1052)</f>
        <v>0.00020000000000000001</v>
      </c>
      <c r="S1039" s="207"/>
      <c r="T1039" s="209">
        <f>SUM(T1040:T1052)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0" t="s">
        <v>147</v>
      </c>
      <c r="AT1039" s="211" t="s">
        <v>72</v>
      </c>
      <c r="AU1039" s="211" t="s">
        <v>81</v>
      </c>
      <c r="AY1039" s="210" t="s">
        <v>138</v>
      </c>
      <c r="BK1039" s="212">
        <f>SUM(BK1040:BK1052)</f>
        <v>0</v>
      </c>
    </row>
    <row r="1040" s="2" customFormat="1" ht="14.4" customHeight="1">
      <c r="A1040" s="38"/>
      <c r="B1040" s="39"/>
      <c r="C1040" s="215" t="s">
        <v>1256</v>
      </c>
      <c r="D1040" s="215" t="s">
        <v>142</v>
      </c>
      <c r="E1040" s="216" t="s">
        <v>1257</v>
      </c>
      <c r="F1040" s="217" t="s">
        <v>1258</v>
      </c>
      <c r="G1040" s="218" t="s">
        <v>161</v>
      </c>
      <c r="H1040" s="219">
        <v>2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401</v>
      </c>
      <c r="AT1040" s="227" t="s">
        <v>142</v>
      </c>
      <c r="AU1040" s="227" t="s">
        <v>147</v>
      </c>
      <c r="AY1040" s="17" t="s">
        <v>138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147</v>
      </c>
      <c r="BK1040" s="228">
        <f>ROUND(I1040*H1040,2)</f>
        <v>0</v>
      </c>
      <c r="BL1040" s="17" t="s">
        <v>401</v>
      </c>
      <c r="BM1040" s="227" t="s">
        <v>1259</v>
      </c>
    </row>
    <row r="1041" s="13" customFormat="1">
      <c r="A1041" s="13"/>
      <c r="B1041" s="229"/>
      <c r="C1041" s="230"/>
      <c r="D1041" s="231" t="s">
        <v>149</v>
      </c>
      <c r="E1041" s="232" t="s">
        <v>1</v>
      </c>
      <c r="F1041" s="233" t="s">
        <v>301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149</v>
      </c>
      <c r="AU1041" s="239" t="s">
        <v>147</v>
      </c>
      <c r="AV1041" s="13" t="s">
        <v>81</v>
      </c>
      <c r="AW1041" s="13" t="s">
        <v>30</v>
      </c>
      <c r="AX1041" s="13" t="s">
        <v>73</v>
      </c>
      <c r="AY1041" s="239" t="s">
        <v>138</v>
      </c>
    </row>
    <row r="1042" s="14" customFormat="1">
      <c r="A1042" s="14"/>
      <c r="B1042" s="240"/>
      <c r="C1042" s="241"/>
      <c r="D1042" s="231" t="s">
        <v>149</v>
      </c>
      <c r="E1042" s="242" t="s">
        <v>1</v>
      </c>
      <c r="F1042" s="243" t="s">
        <v>81</v>
      </c>
      <c r="G1042" s="241"/>
      <c r="H1042" s="244">
        <v>1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149</v>
      </c>
      <c r="AU1042" s="250" t="s">
        <v>147</v>
      </c>
      <c r="AV1042" s="14" t="s">
        <v>147</v>
      </c>
      <c r="AW1042" s="14" t="s">
        <v>30</v>
      </c>
      <c r="AX1042" s="14" t="s">
        <v>73</v>
      </c>
      <c r="AY1042" s="250" t="s">
        <v>138</v>
      </c>
    </row>
    <row r="1043" s="13" customFormat="1">
      <c r="A1043" s="13"/>
      <c r="B1043" s="229"/>
      <c r="C1043" s="230"/>
      <c r="D1043" s="231" t="s">
        <v>149</v>
      </c>
      <c r="E1043" s="232" t="s">
        <v>1</v>
      </c>
      <c r="F1043" s="233" t="s">
        <v>334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149</v>
      </c>
      <c r="AU1043" s="239" t="s">
        <v>147</v>
      </c>
      <c r="AV1043" s="13" t="s">
        <v>81</v>
      </c>
      <c r="AW1043" s="13" t="s">
        <v>30</v>
      </c>
      <c r="AX1043" s="13" t="s">
        <v>73</v>
      </c>
      <c r="AY1043" s="239" t="s">
        <v>138</v>
      </c>
    </row>
    <row r="1044" s="14" customFormat="1">
      <c r="A1044" s="14"/>
      <c r="B1044" s="240"/>
      <c r="C1044" s="241"/>
      <c r="D1044" s="231" t="s">
        <v>149</v>
      </c>
      <c r="E1044" s="242" t="s">
        <v>1</v>
      </c>
      <c r="F1044" s="243" t="s">
        <v>81</v>
      </c>
      <c r="G1044" s="241"/>
      <c r="H1044" s="244">
        <v>1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149</v>
      </c>
      <c r="AU1044" s="250" t="s">
        <v>147</v>
      </c>
      <c r="AV1044" s="14" t="s">
        <v>147</v>
      </c>
      <c r="AW1044" s="14" t="s">
        <v>30</v>
      </c>
      <c r="AX1044" s="14" t="s">
        <v>73</v>
      </c>
      <c r="AY1044" s="250" t="s">
        <v>138</v>
      </c>
    </row>
    <row r="1045" s="15" customFormat="1">
      <c r="A1045" s="15"/>
      <c r="B1045" s="262"/>
      <c r="C1045" s="263"/>
      <c r="D1045" s="231" t="s">
        <v>149</v>
      </c>
      <c r="E1045" s="264" t="s">
        <v>1</v>
      </c>
      <c r="F1045" s="265" t="s">
        <v>165</v>
      </c>
      <c r="G1045" s="263"/>
      <c r="H1045" s="266">
        <v>2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2" t="s">
        <v>149</v>
      </c>
      <c r="AU1045" s="272" t="s">
        <v>147</v>
      </c>
      <c r="AV1045" s="15" t="s">
        <v>146</v>
      </c>
      <c r="AW1045" s="15" t="s">
        <v>30</v>
      </c>
      <c r="AX1045" s="15" t="s">
        <v>81</v>
      </c>
      <c r="AY1045" s="272" t="s">
        <v>138</v>
      </c>
    </row>
    <row r="1046" s="2" customFormat="1" ht="14.4" customHeight="1">
      <c r="A1046" s="38"/>
      <c r="B1046" s="39"/>
      <c r="C1046" s="251" t="s">
        <v>1260</v>
      </c>
      <c r="D1046" s="251" t="s">
        <v>153</v>
      </c>
      <c r="E1046" s="252" t="s">
        <v>1261</v>
      </c>
      <c r="F1046" s="253" t="s">
        <v>1262</v>
      </c>
      <c r="G1046" s="254" t="s">
        <v>161</v>
      </c>
      <c r="H1046" s="255">
        <v>2</v>
      </c>
      <c r="I1046" s="256"/>
      <c r="J1046" s="257">
        <f>ROUND(I1046*H1046,2)</f>
        <v>0</v>
      </c>
      <c r="K1046" s="258"/>
      <c r="L1046" s="259"/>
      <c r="M1046" s="260" t="s">
        <v>1</v>
      </c>
      <c r="N1046" s="261" t="s">
        <v>39</v>
      </c>
      <c r="O1046" s="91"/>
      <c r="P1046" s="225">
        <f>O1046*H1046</f>
        <v>0</v>
      </c>
      <c r="Q1046" s="225">
        <v>0.00010000000000000001</v>
      </c>
      <c r="R1046" s="225">
        <f>Q1046*H1046</f>
        <v>0.00020000000000000001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336</v>
      </c>
      <c r="AT1046" s="227" t="s">
        <v>153</v>
      </c>
      <c r="AU1046" s="227" t="s">
        <v>147</v>
      </c>
      <c r="AY1046" s="17" t="s">
        <v>138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147</v>
      </c>
      <c r="BK1046" s="228">
        <f>ROUND(I1046*H1046,2)</f>
        <v>0</v>
      </c>
      <c r="BL1046" s="17" t="s">
        <v>401</v>
      </c>
      <c r="BM1046" s="227" t="s">
        <v>1263</v>
      </c>
    </row>
    <row r="1047" s="2" customFormat="1" ht="24.15" customHeight="1">
      <c r="A1047" s="38"/>
      <c r="B1047" s="39"/>
      <c r="C1047" s="215" t="s">
        <v>1264</v>
      </c>
      <c r="D1047" s="215" t="s">
        <v>142</v>
      </c>
      <c r="E1047" s="216" t="s">
        <v>1265</v>
      </c>
      <c r="F1047" s="217" t="s">
        <v>1266</v>
      </c>
      <c r="G1047" s="218" t="s">
        <v>145</v>
      </c>
      <c r="H1047" s="219">
        <v>0.001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401</v>
      </c>
      <c r="AT1047" s="227" t="s">
        <v>142</v>
      </c>
      <c r="AU1047" s="227" t="s">
        <v>147</v>
      </c>
      <c r="AY1047" s="17" t="s">
        <v>138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147</v>
      </c>
      <c r="BK1047" s="228">
        <f>ROUND(I1047*H1047,2)</f>
        <v>0</v>
      </c>
      <c r="BL1047" s="17" t="s">
        <v>401</v>
      </c>
      <c r="BM1047" s="227" t="s">
        <v>1267</v>
      </c>
    </row>
    <row r="1048" s="14" customFormat="1">
      <c r="A1048" s="14"/>
      <c r="B1048" s="240"/>
      <c r="C1048" s="241"/>
      <c r="D1048" s="231" t="s">
        <v>149</v>
      </c>
      <c r="E1048" s="242" t="s">
        <v>1</v>
      </c>
      <c r="F1048" s="243" t="s">
        <v>12</v>
      </c>
      <c r="G1048" s="241"/>
      <c r="H1048" s="244">
        <v>0.001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149</v>
      </c>
      <c r="AU1048" s="250" t="s">
        <v>147</v>
      </c>
      <c r="AV1048" s="14" t="s">
        <v>147</v>
      </c>
      <c r="AW1048" s="14" t="s">
        <v>30</v>
      </c>
      <c r="AX1048" s="14" t="s">
        <v>81</v>
      </c>
      <c r="AY1048" s="250" t="s">
        <v>138</v>
      </c>
    </row>
    <row r="1049" s="2" customFormat="1" ht="24.15" customHeight="1">
      <c r="A1049" s="38"/>
      <c r="B1049" s="39"/>
      <c r="C1049" s="215" t="s">
        <v>1268</v>
      </c>
      <c r="D1049" s="215" t="s">
        <v>142</v>
      </c>
      <c r="E1049" s="216" t="s">
        <v>1269</v>
      </c>
      <c r="F1049" s="217" t="s">
        <v>1270</v>
      </c>
      <c r="G1049" s="218" t="s">
        <v>145</v>
      </c>
      <c r="H1049" s="219">
        <v>0.001</v>
      </c>
      <c r="I1049" s="220"/>
      <c r="J1049" s="221">
        <f>ROUND(I1049*H1049,2)</f>
        <v>0</v>
      </c>
      <c r="K1049" s="222"/>
      <c r="L1049" s="44"/>
      <c r="M1049" s="223" t="s">
        <v>1</v>
      </c>
      <c r="N1049" s="224" t="s">
        <v>39</v>
      </c>
      <c r="O1049" s="91"/>
      <c r="P1049" s="225">
        <f>O1049*H1049</f>
        <v>0</v>
      </c>
      <c r="Q1049" s="225">
        <v>0</v>
      </c>
      <c r="R1049" s="225">
        <f>Q1049*H1049</f>
        <v>0</v>
      </c>
      <c r="S1049" s="225">
        <v>0</v>
      </c>
      <c r="T1049" s="22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401</v>
      </c>
      <c r="AT1049" s="227" t="s">
        <v>142</v>
      </c>
      <c r="AU1049" s="227" t="s">
        <v>147</v>
      </c>
      <c r="AY1049" s="17" t="s">
        <v>138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147</v>
      </c>
      <c r="BK1049" s="228">
        <f>ROUND(I1049*H1049,2)</f>
        <v>0</v>
      </c>
      <c r="BL1049" s="17" t="s">
        <v>401</v>
      </c>
      <c r="BM1049" s="227" t="s">
        <v>1271</v>
      </c>
    </row>
    <row r="1050" s="14" customFormat="1">
      <c r="A1050" s="14"/>
      <c r="B1050" s="240"/>
      <c r="C1050" s="241"/>
      <c r="D1050" s="231" t="s">
        <v>149</v>
      </c>
      <c r="E1050" s="242" t="s">
        <v>1</v>
      </c>
      <c r="F1050" s="243" t="s">
        <v>12</v>
      </c>
      <c r="G1050" s="241"/>
      <c r="H1050" s="244">
        <v>0.001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149</v>
      </c>
      <c r="AU1050" s="250" t="s">
        <v>147</v>
      </c>
      <c r="AV1050" s="14" t="s">
        <v>147</v>
      </c>
      <c r="AW1050" s="14" t="s">
        <v>30</v>
      </c>
      <c r="AX1050" s="14" t="s">
        <v>81</v>
      </c>
      <c r="AY1050" s="250" t="s">
        <v>138</v>
      </c>
    </row>
    <row r="1051" s="2" customFormat="1" ht="24.15" customHeight="1">
      <c r="A1051" s="38"/>
      <c r="B1051" s="39"/>
      <c r="C1051" s="215" t="s">
        <v>1272</v>
      </c>
      <c r="D1051" s="215" t="s">
        <v>142</v>
      </c>
      <c r="E1051" s="216" t="s">
        <v>1273</v>
      </c>
      <c r="F1051" s="217" t="s">
        <v>1274</v>
      </c>
      <c r="G1051" s="218" t="s">
        <v>145</v>
      </c>
      <c r="H1051" s="219">
        <v>0.001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401</v>
      </c>
      <c r="AT1051" s="227" t="s">
        <v>142</v>
      </c>
      <c r="AU1051" s="227" t="s">
        <v>147</v>
      </c>
      <c r="AY1051" s="17" t="s">
        <v>138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147</v>
      </c>
      <c r="BK1051" s="228">
        <f>ROUND(I1051*H1051,2)</f>
        <v>0</v>
      </c>
      <c r="BL1051" s="17" t="s">
        <v>401</v>
      </c>
      <c r="BM1051" s="227" t="s">
        <v>1275</v>
      </c>
    </row>
    <row r="1052" s="14" customFormat="1">
      <c r="A1052" s="14"/>
      <c r="B1052" s="240"/>
      <c r="C1052" s="241"/>
      <c r="D1052" s="231" t="s">
        <v>149</v>
      </c>
      <c r="E1052" s="242" t="s">
        <v>1</v>
      </c>
      <c r="F1052" s="243" t="s">
        <v>12</v>
      </c>
      <c r="G1052" s="241"/>
      <c r="H1052" s="244">
        <v>0.001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149</v>
      </c>
      <c r="AU1052" s="250" t="s">
        <v>147</v>
      </c>
      <c r="AV1052" s="14" t="s">
        <v>147</v>
      </c>
      <c r="AW1052" s="14" t="s">
        <v>30</v>
      </c>
      <c r="AX1052" s="14" t="s">
        <v>81</v>
      </c>
      <c r="AY1052" s="250" t="s">
        <v>138</v>
      </c>
    </row>
    <row r="1053" s="12" customFormat="1" ht="22.8" customHeight="1">
      <c r="A1053" s="12"/>
      <c r="B1053" s="199"/>
      <c r="C1053" s="200"/>
      <c r="D1053" s="201" t="s">
        <v>72</v>
      </c>
      <c r="E1053" s="213" t="s">
        <v>1276</v>
      </c>
      <c r="F1053" s="213" t="s">
        <v>1277</v>
      </c>
      <c r="G1053" s="200"/>
      <c r="H1053" s="200"/>
      <c r="I1053" s="203"/>
      <c r="J1053" s="214">
        <f>BK1053</f>
        <v>0</v>
      </c>
      <c r="K1053" s="200"/>
      <c r="L1053" s="205"/>
      <c r="M1053" s="206"/>
      <c r="N1053" s="207"/>
      <c r="O1053" s="207"/>
      <c r="P1053" s="208">
        <f>SUM(P1054:P1063)</f>
        <v>0</v>
      </c>
      <c r="Q1053" s="207"/>
      <c r="R1053" s="208">
        <f>SUM(R1054:R1063)</f>
        <v>0</v>
      </c>
      <c r="S1053" s="207"/>
      <c r="T1053" s="209">
        <f>SUM(T1054:T1063)</f>
        <v>0.12191999999999999</v>
      </c>
      <c r="U1053" s="12"/>
      <c r="V1053" s="12"/>
      <c r="W1053" s="12"/>
      <c r="X1053" s="12"/>
      <c r="Y1053" s="12"/>
      <c r="Z1053" s="12"/>
      <c r="AA1053" s="12"/>
      <c r="AB1053" s="12"/>
      <c r="AC1053" s="12"/>
      <c r="AD1053" s="12"/>
      <c r="AE1053" s="12"/>
      <c r="AR1053" s="210" t="s">
        <v>147</v>
      </c>
      <c r="AT1053" s="211" t="s">
        <v>72</v>
      </c>
      <c r="AU1053" s="211" t="s">
        <v>81</v>
      </c>
      <c r="AY1053" s="210" t="s">
        <v>138</v>
      </c>
      <c r="BK1053" s="212">
        <f>SUM(BK1054:BK1063)</f>
        <v>0</v>
      </c>
    </row>
    <row r="1054" s="2" customFormat="1" ht="14.4" customHeight="1">
      <c r="A1054" s="38"/>
      <c r="B1054" s="39"/>
      <c r="C1054" s="215" t="s">
        <v>147</v>
      </c>
      <c r="D1054" s="215" t="s">
        <v>142</v>
      </c>
      <c r="E1054" s="216" t="s">
        <v>1278</v>
      </c>
      <c r="F1054" s="217" t="s">
        <v>1279</v>
      </c>
      <c r="G1054" s="218" t="s">
        <v>168</v>
      </c>
      <c r="H1054" s="219">
        <v>4.7999999999999998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0.025399999999999999</v>
      </c>
      <c r="T1054" s="226">
        <f>S1054*H1054</f>
        <v>0.12191999999999999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401</v>
      </c>
      <c r="AT1054" s="227" t="s">
        <v>142</v>
      </c>
      <c r="AU1054" s="227" t="s">
        <v>147</v>
      </c>
      <c r="AY1054" s="17" t="s">
        <v>138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147</v>
      </c>
      <c r="BK1054" s="228">
        <f>ROUND(I1054*H1054,2)</f>
        <v>0</v>
      </c>
      <c r="BL1054" s="17" t="s">
        <v>401</v>
      </c>
      <c r="BM1054" s="227" t="s">
        <v>1280</v>
      </c>
    </row>
    <row r="1055" s="13" customFormat="1">
      <c r="A1055" s="13"/>
      <c r="B1055" s="229"/>
      <c r="C1055" s="230"/>
      <c r="D1055" s="231" t="s">
        <v>149</v>
      </c>
      <c r="E1055" s="232" t="s">
        <v>1</v>
      </c>
      <c r="F1055" s="233" t="s">
        <v>193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149</v>
      </c>
      <c r="AU1055" s="239" t="s">
        <v>147</v>
      </c>
      <c r="AV1055" s="13" t="s">
        <v>81</v>
      </c>
      <c r="AW1055" s="13" t="s">
        <v>30</v>
      </c>
      <c r="AX1055" s="13" t="s">
        <v>73</v>
      </c>
      <c r="AY1055" s="239" t="s">
        <v>138</v>
      </c>
    </row>
    <row r="1056" s="13" customFormat="1">
      <c r="A1056" s="13"/>
      <c r="B1056" s="229"/>
      <c r="C1056" s="230"/>
      <c r="D1056" s="231" t="s">
        <v>149</v>
      </c>
      <c r="E1056" s="232" t="s">
        <v>1</v>
      </c>
      <c r="F1056" s="233" t="s">
        <v>1281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149</v>
      </c>
      <c r="AU1056" s="239" t="s">
        <v>147</v>
      </c>
      <c r="AV1056" s="13" t="s">
        <v>81</v>
      </c>
      <c r="AW1056" s="13" t="s">
        <v>30</v>
      </c>
      <c r="AX1056" s="13" t="s">
        <v>73</v>
      </c>
      <c r="AY1056" s="239" t="s">
        <v>138</v>
      </c>
    </row>
    <row r="1057" s="14" customFormat="1">
      <c r="A1057" s="14"/>
      <c r="B1057" s="240"/>
      <c r="C1057" s="241"/>
      <c r="D1057" s="231" t="s">
        <v>149</v>
      </c>
      <c r="E1057" s="242" t="s">
        <v>1</v>
      </c>
      <c r="F1057" s="243" t="s">
        <v>171</v>
      </c>
      <c r="G1057" s="241"/>
      <c r="H1057" s="244">
        <v>1.6000000000000001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149</v>
      </c>
      <c r="AU1057" s="250" t="s">
        <v>147</v>
      </c>
      <c r="AV1057" s="14" t="s">
        <v>147</v>
      </c>
      <c r="AW1057" s="14" t="s">
        <v>30</v>
      </c>
      <c r="AX1057" s="14" t="s">
        <v>73</v>
      </c>
      <c r="AY1057" s="250" t="s">
        <v>138</v>
      </c>
    </row>
    <row r="1058" s="13" customFormat="1">
      <c r="A1058" s="13"/>
      <c r="B1058" s="229"/>
      <c r="C1058" s="230"/>
      <c r="D1058" s="231" t="s">
        <v>149</v>
      </c>
      <c r="E1058" s="232" t="s">
        <v>1</v>
      </c>
      <c r="F1058" s="233" t="s">
        <v>1282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149</v>
      </c>
      <c r="AU1058" s="239" t="s">
        <v>147</v>
      </c>
      <c r="AV1058" s="13" t="s">
        <v>81</v>
      </c>
      <c r="AW1058" s="13" t="s">
        <v>30</v>
      </c>
      <c r="AX1058" s="13" t="s">
        <v>73</v>
      </c>
      <c r="AY1058" s="239" t="s">
        <v>138</v>
      </c>
    </row>
    <row r="1059" s="14" customFormat="1">
      <c r="A1059" s="14"/>
      <c r="B1059" s="240"/>
      <c r="C1059" s="241"/>
      <c r="D1059" s="231" t="s">
        <v>149</v>
      </c>
      <c r="E1059" s="242" t="s">
        <v>1</v>
      </c>
      <c r="F1059" s="243" t="s">
        <v>171</v>
      </c>
      <c r="G1059" s="241"/>
      <c r="H1059" s="244">
        <v>1.6000000000000001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149</v>
      </c>
      <c r="AU1059" s="250" t="s">
        <v>147</v>
      </c>
      <c r="AV1059" s="14" t="s">
        <v>147</v>
      </c>
      <c r="AW1059" s="14" t="s">
        <v>30</v>
      </c>
      <c r="AX1059" s="14" t="s">
        <v>73</v>
      </c>
      <c r="AY1059" s="250" t="s">
        <v>138</v>
      </c>
    </row>
    <row r="1060" s="13" customFormat="1">
      <c r="A1060" s="13"/>
      <c r="B1060" s="229"/>
      <c r="C1060" s="230"/>
      <c r="D1060" s="231" t="s">
        <v>149</v>
      </c>
      <c r="E1060" s="232" t="s">
        <v>1</v>
      </c>
      <c r="F1060" s="233" t="s">
        <v>191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149</v>
      </c>
      <c r="AU1060" s="239" t="s">
        <v>147</v>
      </c>
      <c r="AV1060" s="13" t="s">
        <v>81</v>
      </c>
      <c r="AW1060" s="13" t="s">
        <v>30</v>
      </c>
      <c r="AX1060" s="13" t="s">
        <v>73</v>
      </c>
      <c r="AY1060" s="239" t="s">
        <v>138</v>
      </c>
    </row>
    <row r="1061" s="13" customFormat="1">
      <c r="A1061" s="13"/>
      <c r="B1061" s="229"/>
      <c r="C1061" s="230"/>
      <c r="D1061" s="231" t="s">
        <v>149</v>
      </c>
      <c r="E1061" s="232" t="s">
        <v>1</v>
      </c>
      <c r="F1061" s="233" t="s">
        <v>1283</v>
      </c>
      <c r="G1061" s="230"/>
      <c r="H1061" s="232" t="s">
        <v>1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9" t="s">
        <v>149</v>
      </c>
      <c r="AU1061" s="239" t="s">
        <v>147</v>
      </c>
      <c r="AV1061" s="13" t="s">
        <v>81</v>
      </c>
      <c r="AW1061" s="13" t="s">
        <v>30</v>
      </c>
      <c r="AX1061" s="13" t="s">
        <v>73</v>
      </c>
      <c r="AY1061" s="239" t="s">
        <v>138</v>
      </c>
    </row>
    <row r="1062" s="14" customFormat="1">
      <c r="A1062" s="14"/>
      <c r="B1062" s="240"/>
      <c r="C1062" s="241"/>
      <c r="D1062" s="231" t="s">
        <v>149</v>
      </c>
      <c r="E1062" s="242" t="s">
        <v>1</v>
      </c>
      <c r="F1062" s="243" t="s">
        <v>171</v>
      </c>
      <c r="G1062" s="241"/>
      <c r="H1062" s="244">
        <v>1.6000000000000001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149</v>
      </c>
      <c r="AU1062" s="250" t="s">
        <v>147</v>
      </c>
      <c r="AV1062" s="14" t="s">
        <v>147</v>
      </c>
      <c r="AW1062" s="14" t="s">
        <v>30</v>
      </c>
      <c r="AX1062" s="14" t="s">
        <v>73</v>
      </c>
      <c r="AY1062" s="250" t="s">
        <v>138</v>
      </c>
    </row>
    <row r="1063" s="15" customFormat="1">
      <c r="A1063" s="15"/>
      <c r="B1063" s="262"/>
      <c r="C1063" s="263"/>
      <c r="D1063" s="231" t="s">
        <v>149</v>
      </c>
      <c r="E1063" s="264" t="s">
        <v>1</v>
      </c>
      <c r="F1063" s="265" t="s">
        <v>165</v>
      </c>
      <c r="G1063" s="263"/>
      <c r="H1063" s="266">
        <v>4.7999999999999998</v>
      </c>
      <c r="I1063" s="267"/>
      <c r="J1063" s="263"/>
      <c r="K1063" s="263"/>
      <c r="L1063" s="268"/>
      <c r="M1063" s="269"/>
      <c r="N1063" s="270"/>
      <c r="O1063" s="270"/>
      <c r="P1063" s="270"/>
      <c r="Q1063" s="270"/>
      <c r="R1063" s="270"/>
      <c r="S1063" s="270"/>
      <c r="T1063" s="271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72" t="s">
        <v>149</v>
      </c>
      <c r="AU1063" s="272" t="s">
        <v>147</v>
      </c>
      <c r="AV1063" s="15" t="s">
        <v>146</v>
      </c>
      <c r="AW1063" s="15" t="s">
        <v>30</v>
      </c>
      <c r="AX1063" s="15" t="s">
        <v>81</v>
      </c>
      <c r="AY1063" s="272" t="s">
        <v>138</v>
      </c>
    </row>
    <row r="1064" s="12" customFormat="1" ht="22.8" customHeight="1">
      <c r="A1064" s="12"/>
      <c r="B1064" s="199"/>
      <c r="C1064" s="200"/>
      <c r="D1064" s="201" t="s">
        <v>72</v>
      </c>
      <c r="E1064" s="213" t="s">
        <v>1284</v>
      </c>
      <c r="F1064" s="213" t="s">
        <v>1285</v>
      </c>
      <c r="G1064" s="200"/>
      <c r="H1064" s="200"/>
      <c r="I1064" s="203"/>
      <c r="J1064" s="214">
        <f>BK1064</f>
        <v>0</v>
      </c>
      <c r="K1064" s="200"/>
      <c r="L1064" s="205"/>
      <c r="M1064" s="206"/>
      <c r="N1064" s="207"/>
      <c r="O1064" s="207"/>
      <c r="P1064" s="208">
        <f>SUM(P1065:P1198)</f>
        <v>0</v>
      </c>
      <c r="Q1064" s="207"/>
      <c r="R1064" s="208">
        <f>SUM(R1065:R1198)</f>
        <v>0.11688</v>
      </c>
      <c r="S1064" s="207"/>
      <c r="T1064" s="209">
        <f>SUM(T1065:T1198)</f>
        <v>0.81976110000000002</v>
      </c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R1064" s="210" t="s">
        <v>147</v>
      </c>
      <c r="AT1064" s="211" t="s">
        <v>72</v>
      </c>
      <c r="AU1064" s="211" t="s">
        <v>81</v>
      </c>
      <c r="AY1064" s="210" t="s">
        <v>138</v>
      </c>
      <c r="BK1064" s="212">
        <f>SUM(BK1065:BK1198)</f>
        <v>0</v>
      </c>
    </row>
    <row r="1065" s="2" customFormat="1" ht="14.4" customHeight="1">
      <c r="A1065" s="38"/>
      <c r="B1065" s="39"/>
      <c r="C1065" s="215" t="s">
        <v>1286</v>
      </c>
      <c r="D1065" s="215" t="s">
        <v>142</v>
      </c>
      <c r="E1065" s="216" t="s">
        <v>1287</v>
      </c>
      <c r="F1065" s="217" t="s">
        <v>1288</v>
      </c>
      <c r="G1065" s="218" t="s">
        <v>168</v>
      </c>
      <c r="H1065" s="219">
        <v>13.898</v>
      </c>
      <c r="I1065" s="220"/>
      <c r="J1065" s="221">
        <f>ROUND(I1065*H1065,2)</f>
        <v>0</v>
      </c>
      <c r="K1065" s="222"/>
      <c r="L1065" s="44"/>
      <c r="M1065" s="223" t="s">
        <v>1</v>
      </c>
      <c r="N1065" s="224" t="s">
        <v>39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0.01098</v>
      </c>
      <c r="T1065" s="226">
        <f>S1065*H1065</f>
        <v>0.15260003999999999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401</v>
      </c>
      <c r="AT1065" s="227" t="s">
        <v>142</v>
      </c>
      <c r="AU1065" s="227" t="s">
        <v>147</v>
      </c>
      <c r="AY1065" s="17" t="s">
        <v>138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147</v>
      </c>
      <c r="BK1065" s="228">
        <f>ROUND(I1065*H1065,2)</f>
        <v>0</v>
      </c>
      <c r="BL1065" s="17" t="s">
        <v>401</v>
      </c>
      <c r="BM1065" s="227" t="s">
        <v>1289</v>
      </c>
    </row>
    <row r="1066" s="13" customFormat="1">
      <c r="A1066" s="13"/>
      <c r="B1066" s="229"/>
      <c r="C1066" s="230"/>
      <c r="D1066" s="231" t="s">
        <v>149</v>
      </c>
      <c r="E1066" s="232" t="s">
        <v>1</v>
      </c>
      <c r="F1066" s="233" t="s">
        <v>1088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149</v>
      </c>
      <c r="AU1066" s="239" t="s">
        <v>147</v>
      </c>
      <c r="AV1066" s="13" t="s">
        <v>81</v>
      </c>
      <c r="AW1066" s="13" t="s">
        <v>30</v>
      </c>
      <c r="AX1066" s="13" t="s">
        <v>73</v>
      </c>
      <c r="AY1066" s="239" t="s">
        <v>138</v>
      </c>
    </row>
    <row r="1067" s="14" customFormat="1">
      <c r="A1067" s="14"/>
      <c r="B1067" s="240"/>
      <c r="C1067" s="241"/>
      <c r="D1067" s="231" t="s">
        <v>149</v>
      </c>
      <c r="E1067" s="242" t="s">
        <v>1</v>
      </c>
      <c r="F1067" s="243" t="s">
        <v>1290</v>
      </c>
      <c r="G1067" s="241"/>
      <c r="H1067" s="244">
        <v>8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149</v>
      </c>
      <c r="AU1067" s="250" t="s">
        <v>147</v>
      </c>
      <c r="AV1067" s="14" t="s">
        <v>147</v>
      </c>
      <c r="AW1067" s="14" t="s">
        <v>30</v>
      </c>
      <c r="AX1067" s="14" t="s">
        <v>73</v>
      </c>
      <c r="AY1067" s="250" t="s">
        <v>138</v>
      </c>
    </row>
    <row r="1068" s="13" customFormat="1">
      <c r="A1068" s="13"/>
      <c r="B1068" s="229"/>
      <c r="C1068" s="230"/>
      <c r="D1068" s="231" t="s">
        <v>149</v>
      </c>
      <c r="E1068" s="232" t="s">
        <v>1</v>
      </c>
      <c r="F1068" s="233" t="s">
        <v>744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149</v>
      </c>
      <c r="AU1068" s="239" t="s">
        <v>147</v>
      </c>
      <c r="AV1068" s="13" t="s">
        <v>81</v>
      </c>
      <c r="AW1068" s="13" t="s">
        <v>30</v>
      </c>
      <c r="AX1068" s="13" t="s">
        <v>73</v>
      </c>
      <c r="AY1068" s="239" t="s">
        <v>138</v>
      </c>
    </row>
    <row r="1069" s="14" customFormat="1">
      <c r="A1069" s="14"/>
      <c r="B1069" s="240"/>
      <c r="C1069" s="241"/>
      <c r="D1069" s="231" t="s">
        <v>149</v>
      </c>
      <c r="E1069" s="242" t="s">
        <v>1</v>
      </c>
      <c r="F1069" s="243" t="s">
        <v>1291</v>
      </c>
      <c r="G1069" s="241"/>
      <c r="H1069" s="244">
        <v>5.8979999999999997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149</v>
      </c>
      <c r="AU1069" s="250" t="s">
        <v>147</v>
      </c>
      <c r="AV1069" s="14" t="s">
        <v>147</v>
      </c>
      <c r="AW1069" s="14" t="s">
        <v>30</v>
      </c>
      <c r="AX1069" s="14" t="s">
        <v>73</v>
      </c>
      <c r="AY1069" s="250" t="s">
        <v>138</v>
      </c>
    </row>
    <row r="1070" s="15" customFormat="1">
      <c r="A1070" s="15"/>
      <c r="B1070" s="262"/>
      <c r="C1070" s="263"/>
      <c r="D1070" s="231" t="s">
        <v>149</v>
      </c>
      <c r="E1070" s="264" t="s">
        <v>1</v>
      </c>
      <c r="F1070" s="265" t="s">
        <v>165</v>
      </c>
      <c r="G1070" s="263"/>
      <c r="H1070" s="266">
        <v>13.898</v>
      </c>
      <c r="I1070" s="267"/>
      <c r="J1070" s="263"/>
      <c r="K1070" s="263"/>
      <c r="L1070" s="268"/>
      <c r="M1070" s="269"/>
      <c r="N1070" s="270"/>
      <c r="O1070" s="270"/>
      <c r="P1070" s="270"/>
      <c r="Q1070" s="270"/>
      <c r="R1070" s="270"/>
      <c r="S1070" s="270"/>
      <c r="T1070" s="271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72" t="s">
        <v>149</v>
      </c>
      <c r="AU1070" s="272" t="s">
        <v>147</v>
      </c>
      <c r="AV1070" s="15" t="s">
        <v>146</v>
      </c>
      <c r="AW1070" s="15" t="s">
        <v>30</v>
      </c>
      <c r="AX1070" s="15" t="s">
        <v>81</v>
      </c>
      <c r="AY1070" s="272" t="s">
        <v>138</v>
      </c>
    </row>
    <row r="1071" s="2" customFormat="1" ht="24.15" customHeight="1">
      <c r="A1071" s="38"/>
      <c r="B1071" s="39"/>
      <c r="C1071" s="215" t="s">
        <v>1292</v>
      </c>
      <c r="D1071" s="215" t="s">
        <v>142</v>
      </c>
      <c r="E1071" s="216" t="s">
        <v>1293</v>
      </c>
      <c r="F1071" s="217" t="s">
        <v>1294</v>
      </c>
      <c r="G1071" s="218" t="s">
        <v>168</v>
      </c>
      <c r="H1071" s="219">
        <v>13.832000000000001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0.0080000000000000002</v>
      </c>
      <c r="T1071" s="226">
        <f>S1071*H1071</f>
        <v>0.110656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401</v>
      </c>
      <c r="AT1071" s="227" t="s">
        <v>142</v>
      </c>
      <c r="AU1071" s="227" t="s">
        <v>147</v>
      </c>
      <c r="AY1071" s="17" t="s">
        <v>138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147</v>
      </c>
      <c r="BK1071" s="228">
        <f>ROUND(I1071*H1071,2)</f>
        <v>0</v>
      </c>
      <c r="BL1071" s="17" t="s">
        <v>401</v>
      </c>
      <c r="BM1071" s="227" t="s">
        <v>1295</v>
      </c>
    </row>
    <row r="1072" s="13" customFormat="1">
      <c r="A1072" s="13"/>
      <c r="B1072" s="229"/>
      <c r="C1072" s="230"/>
      <c r="D1072" s="231" t="s">
        <v>149</v>
      </c>
      <c r="E1072" s="232" t="s">
        <v>1</v>
      </c>
      <c r="F1072" s="233" t="s">
        <v>1088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149</v>
      </c>
      <c r="AU1072" s="239" t="s">
        <v>147</v>
      </c>
      <c r="AV1072" s="13" t="s">
        <v>81</v>
      </c>
      <c r="AW1072" s="13" t="s">
        <v>30</v>
      </c>
      <c r="AX1072" s="13" t="s">
        <v>73</v>
      </c>
      <c r="AY1072" s="239" t="s">
        <v>138</v>
      </c>
    </row>
    <row r="1073" s="14" customFormat="1">
      <c r="A1073" s="14"/>
      <c r="B1073" s="240"/>
      <c r="C1073" s="241"/>
      <c r="D1073" s="231" t="s">
        <v>149</v>
      </c>
      <c r="E1073" s="242" t="s">
        <v>1</v>
      </c>
      <c r="F1073" s="243" t="s">
        <v>1290</v>
      </c>
      <c r="G1073" s="241"/>
      <c r="H1073" s="244">
        <v>8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149</v>
      </c>
      <c r="AU1073" s="250" t="s">
        <v>147</v>
      </c>
      <c r="AV1073" s="14" t="s">
        <v>147</v>
      </c>
      <c r="AW1073" s="14" t="s">
        <v>30</v>
      </c>
      <c r="AX1073" s="14" t="s">
        <v>73</v>
      </c>
      <c r="AY1073" s="250" t="s">
        <v>138</v>
      </c>
    </row>
    <row r="1074" s="13" customFormat="1">
      <c r="A1074" s="13"/>
      <c r="B1074" s="229"/>
      <c r="C1074" s="230"/>
      <c r="D1074" s="231" t="s">
        <v>149</v>
      </c>
      <c r="E1074" s="232" t="s">
        <v>1</v>
      </c>
      <c r="F1074" s="233" t="s">
        <v>744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149</v>
      </c>
      <c r="AU1074" s="239" t="s">
        <v>147</v>
      </c>
      <c r="AV1074" s="13" t="s">
        <v>81</v>
      </c>
      <c r="AW1074" s="13" t="s">
        <v>30</v>
      </c>
      <c r="AX1074" s="13" t="s">
        <v>73</v>
      </c>
      <c r="AY1074" s="239" t="s">
        <v>138</v>
      </c>
    </row>
    <row r="1075" s="14" customFormat="1">
      <c r="A1075" s="14"/>
      <c r="B1075" s="240"/>
      <c r="C1075" s="241"/>
      <c r="D1075" s="231" t="s">
        <v>149</v>
      </c>
      <c r="E1075" s="242" t="s">
        <v>1</v>
      </c>
      <c r="F1075" s="243" t="s">
        <v>1296</v>
      </c>
      <c r="G1075" s="241"/>
      <c r="H1075" s="244">
        <v>5.8319999999999999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149</v>
      </c>
      <c r="AU1075" s="250" t="s">
        <v>147</v>
      </c>
      <c r="AV1075" s="14" t="s">
        <v>147</v>
      </c>
      <c r="AW1075" s="14" t="s">
        <v>30</v>
      </c>
      <c r="AX1075" s="14" t="s">
        <v>73</v>
      </c>
      <c r="AY1075" s="250" t="s">
        <v>138</v>
      </c>
    </row>
    <row r="1076" s="15" customFormat="1">
      <c r="A1076" s="15"/>
      <c r="B1076" s="262"/>
      <c r="C1076" s="263"/>
      <c r="D1076" s="231" t="s">
        <v>149</v>
      </c>
      <c r="E1076" s="264" t="s">
        <v>1</v>
      </c>
      <c r="F1076" s="265" t="s">
        <v>165</v>
      </c>
      <c r="G1076" s="263"/>
      <c r="H1076" s="266">
        <v>13.832000000000001</v>
      </c>
      <c r="I1076" s="267"/>
      <c r="J1076" s="263"/>
      <c r="K1076" s="263"/>
      <c r="L1076" s="268"/>
      <c r="M1076" s="269"/>
      <c r="N1076" s="270"/>
      <c r="O1076" s="270"/>
      <c r="P1076" s="270"/>
      <c r="Q1076" s="270"/>
      <c r="R1076" s="270"/>
      <c r="S1076" s="270"/>
      <c r="T1076" s="271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72" t="s">
        <v>149</v>
      </c>
      <c r="AU1076" s="272" t="s">
        <v>147</v>
      </c>
      <c r="AV1076" s="15" t="s">
        <v>146</v>
      </c>
      <c r="AW1076" s="15" t="s">
        <v>30</v>
      </c>
      <c r="AX1076" s="15" t="s">
        <v>81</v>
      </c>
      <c r="AY1076" s="272" t="s">
        <v>138</v>
      </c>
    </row>
    <row r="1077" s="2" customFormat="1" ht="14.4" customHeight="1">
      <c r="A1077" s="38"/>
      <c r="B1077" s="39"/>
      <c r="C1077" s="215" t="s">
        <v>1297</v>
      </c>
      <c r="D1077" s="215" t="s">
        <v>142</v>
      </c>
      <c r="E1077" s="216" t="s">
        <v>1298</v>
      </c>
      <c r="F1077" s="217" t="s">
        <v>1299</v>
      </c>
      <c r="G1077" s="218" t="s">
        <v>168</v>
      </c>
      <c r="H1077" s="219">
        <v>3.097</v>
      </c>
      <c r="I1077" s="220"/>
      <c r="J1077" s="221">
        <f>ROUND(I1077*H1077,2)</f>
        <v>0</v>
      </c>
      <c r="K1077" s="222"/>
      <c r="L1077" s="44"/>
      <c r="M1077" s="223" t="s">
        <v>1</v>
      </c>
      <c r="N1077" s="224" t="s">
        <v>39</v>
      </c>
      <c r="O1077" s="91"/>
      <c r="P1077" s="225">
        <f>O1077*H1077</f>
        <v>0</v>
      </c>
      <c r="Q1077" s="225">
        <v>0</v>
      </c>
      <c r="R1077" s="225">
        <f>Q1077*H1077</f>
        <v>0</v>
      </c>
      <c r="S1077" s="225">
        <v>0.01098</v>
      </c>
      <c r="T1077" s="226">
        <f>S1077*H1077</f>
        <v>0.034005060000000004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401</v>
      </c>
      <c r="AT1077" s="227" t="s">
        <v>142</v>
      </c>
      <c r="AU1077" s="227" t="s">
        <v>147</v>
      </c>
      <c r="AY1077" s="17" t="s">
        <v>138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147</v>
      </c>
      <c r="BK1077" s="228">
        <f>ROUND(I1077*H1077,2)</f>
        <v>0</v>
      </c>
      <c r="BL1077" s="17" t="s">
        <v>401</v>
      </c>
      <c r="BM1077" s="227" t="s">
        <v>1300</v>
      </c>
    </row>
    <row r="1078" s="13" customFormat="1">
      <c r="A1078" s="13"/>
      <c r="B1078" s="229"/>
      <c r="C1078" s="230"/>
      <c r="D1078" s="231" t="s">
        <v>149</v>
      </c>
      <c r="E1078" s="232" t="s">
        <v>1</v>
      </c>
      <c r="F1078" s="233" t="s">
        <v>1088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149</v>
      </c>
      <c r="AU1078" s="239" t="s">
        <v>147</v>
      </c>
      <c r="AV1078" s="13" t="s">
        <v>81</v>
      </c>
      <c r="AW1078" s="13" t="s">
        <v>30</v>
      </c>
      <c r="AX1078" s="13" t="s">
        <v>73</v>
      </c>
      <c r="AY1078" s="239" t="s">
        <v>138</v>
      </c>
    </row>
    <row r="1079" s="14" customFormat="1">
      <c r="A1079" s="14"/>
      <c r="B1079" s="240"/>
      <c r="C1079" s="241"/>
      <c r="D1079" s="231" t="s">
        <v>149</v>
      </c>
      <c r="E1079" s="242" t="s">
        <v>1</v>
      </c>
      <c r="F1079" s="243" t="s">
        <v>1301</v>
      </c>
      <c r="G1079" s="241"/>
      <c r="H1079" s="244">
        <v>3.097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149</v>
      </c>
      <c r="AU1079" s="250" t="s">
        <v>147</v>
      </c>
      <c r="AV1079" s="14" t="s">
        <v>147</v>
      </c>
      <c r="AW1079" s="14" t="s">
        <v>30</v>
      </c>
      <c r="AX1079" s="14" t="s">
        <v>81</v>
      </c>
      <c r="AY1079" s="250" t="s">
        <v>138</v>
      </c>
    </row>
    <row r="1080" s="2" customFormat="1" ht="24.15" customHeight="1">
      <c r="A1080" s="38"/>
      <c r="B1080" s="39"/>
      <c r="C1080" s="215" t="s">
        <v>1302</v>
      </c>
      <c r="D1080" s="215" t="s">
        <v>142</v>
      </c>
      <c r="E1080" s="216" t="s">
        <v>1303</v>
      </c>
      <c r="F1080" s="217" t="s">
        <v>1304</v>
      </c>
      <c r="G1080" s="218" t="s">
        <v>161</v>
      </c>
      <c r="H1080" s="219">
        <v>6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</v>
      </c>
      <c r="R1080" s="225">
        <f>Q1080*H1080</f>
        <v>0</v>
      </c>
      <c r="S1080" s="225">
        <v>0</v>
      </c>
      <c r="T1080" s="226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401</v>
      </c>
      <c r="AT1080" s="227" t="s">
        <v>142</v>
      </c>
      <c r="AU1080" s="227" t="s">
        <v>147</v>
      </c>
      <c r="AY1080" s="17" t="s">
        <v>138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147</v>
      </c>
      <c r="BK1080" s="228">
        <f>ROUND(I1080*H1080,2)</f>
        <v>0</v>
      </c>
      <c r="BL1080" s="17" t="s">
        <v>401</v>
      </c>
      <c r="BM1080" s="227" t="s">
        <v>1305</v>
      </c>
    </row>
    <row r="1081" s="13" customFormat="1">
      <c r="A1081" s="13"/>
      <c r="B1081" s="229"/>
      <c r="C1081" s="230"/>
      <c r="D1081" s="231" t="s">
        <v>149</v>
      </c>
      <c r="E1081" s="232" t="s">
        <v>1</v>
      </c>
      <c r="F1081" s="233" t="s">
        <v>183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149</v>
      </c>
      <c r="AU1081" s="239" t="s">
        <v>147</v>
      </c>
      <c r="AV1081" s="13" t="s">
        <v>81</v>
      </c>
      <c r="AW1081" s="13" t="s">
        <v>30</v>
      </c>
      <c r="AX1081" s="13" t="s">
        <v>73</v>
      </c>
      <c r="AY1081" s="239" t="s">
        <v>138</v>
      </c>
    </row>
    <row r="1082" s="14" customFormat="1">
      <c r="A1082" s="14"/>
      <c r="B1082" s="240"/>
      <c r="C1082" s="241"/>
      <c r="D1082" s="231" t="s">
        <v>149</v>
      </c>
      <c r="E1082" s="242" t="s">
        <v>1</v>
      </c>
      <c r="F1082" s="243" t="s">
        <v>73</v>
      </c>
      <c r="G1082" s="241"/>
      <c r="H1082" s="244">
        <v>0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149</v>
      </c>
      <c r="AU1082" s="250" t="s">
        <v>147</v>
      </c>
      <c r="AV1082" s="14" t="s">
        <v>147</v>
      </c>
      <c r="AW1082" s="14" t="s">
        <v>30</v>
      </c>
      <c r="AX1082" s="14" t="s">
        <v>73</v>
      </c>
      <c r="AY1082" s="250" t="s">
        <v>138</v>
      </c>
    </row>
    <row r="1083" s="13" customFormat="1">
      <c r="A1083" s="13"/>
      <c r="B1083" s="229"/>
      <c r="C1083" s="230"/>
      <c r="D1083" s="231" t="s">
        <v>149</v>
      </c>
      <c r="E1083" s="232" t="s">
        <v>1</v>
      </c>
      <c r="F1083" s="233" t="s">
        <v>185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149</v>
      </c>
      <c r="AU1083" s="239" t="s">
        <v>147</v>
      </c>
      <c r="AV1083" s="13" t="s">
        <v>81</v>
      </c>
      <c r="AW1083" s="13" t="s">
        <v>30</v>
      </c>
      <c r="AX1083" s="13" t="s">
        <v>73</v>
      </c>
      <c r="AY1083" s="239" t="s">
        <v>138</v>
      </c>
    </row>
    <row r="1084" s="14" customFormat="1">
      <c r="A1084" s="14"/>
      <c r="B1084" s="240"/>
      <c r="C1084" s="241"/>
      <c r="D1084" s="231" t="s">
        <v>149</v>
      </c>
      <c r="E1084" s="242" t="s">
        <v>1</v>
      </c>
      <c r="F1084" s="243" t="s">
        <v>81</v>
      </c>
      <c r="G1084" s="241"/>
      <c r="H1084" s="244">
        <v>1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149</v>
      </c>
      <c r="AU1084" s="250" t="s">
        <v>147</v>
      </c>
      <c r="AV1084" s="14" t="s">
        <v>147</v>
      </c>
      <c r="AW1084" s="14" t="s">
        <v>30</v>
      </c>
      <c r="AX1084" s="14" t="s">
        <v>73</v>
      </c>
      <c r="AY1084" s="250" t="s">
        <v>138</v>
      </c>
    </row>
    <row r="1085" s="13" customFormat="1">
      <c r="A1085" s="13"/>
      <c r="B1085" s="229"/>
      <c r="C1085" s="230"/>
      <c r="D1085" s="231" t="s">
        <v>149</v>
      </c>
      <c r="E1085" s="232" t="s">
        <v>1</v>
      </c>
      <c r="F1085" s="233" t="s">
        <v>187</v>
      </c>
      <c r="G1085" s="230"/>
      <c r="H1085" s="232" t="s">
        <v>1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9" t="s">
        <v>149</v>
      </c>
      <c r="AU1085" s="239" t="s">
        <v>147</v>
      </c>
      <c r="AV1085" s="13" t="s">
        <v>81</v>
      </c>
      <c r="AW1085" s="13" t="s">
        <v>30</v>
      </c>
      <c r="AX1085" s="13" t="s">
        <v>73</v>
      </c>
      <c r="AY1085" s="239" t="s">
        <v>138</v>
      </c>
    </row>
    <row r="1086" s="14" customFormat="1">
      <c r="A1086" s="14"/>
      <c r="B1086" s="240"/>
      <c r="C1086" s="241"/>
      <c r="D1086" s="231" t="s">
        <v>149</v>
      </c>
      <c r="E1086" s="242" t="s">
        <v>1</v>
      </c>
      <c r="F1086" s="243" t="s">
        <v>81</v>
      </c>
      <c r="G1086" s="241"/>
      <c r="H1086" s="244">
        <v>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149</v>
      </c>
      <c r="AU1086" s="250" t="s">
        <v>147</v>
      </c>
      <c r="AV1086" s="14" t="s">
        <v>147</v>
      </c>
      <c r="AW1086" s="14" t="s">
        <v>30</v>
      </c>
      <c r="AX1086" s="14" t="s">
        <v>73</v>
      </c>
      <c r="AY1086" s="250" t="s">
        <v>138</v>
      </c>
    </row>
    <row r="1087" s="13" customFormat="1">
      <c r="A1087" s="13"/>
      <c r="B1087" s="229"/>
      <c r="C1087" s="230"/>
      <c r="D1087" s="231" t="s">
        <v>149</v>
      </c>
      <c r="E1087" s="232" t="s">
        <v>1</v>
      </c>
      <c r="F1087" s="233" t="s">
        <v>189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149</v>
      </c>
      <c r="AU1087" s="239" t="s">
        <v>147</v>
      </c>
      <c r="AV1087" s="13" t="s">
        <v>81</v>
      </c>
      <c r="AW1087" s="13" t="s">
        <v>30</v>
      </c>
      <c r="AX1087" s="13" t="s">
        <v>73</v>
      </c>
      <c r="AY1087" s="239" t="s">
        <v>138</v>
      </c>
    </row>
    <row r="1088" s="14" customFormat="1">
      <c r="A1088" s="14"/>
      <c r="B1088" s="240"/>
      <c r="C1088" s="241"/>
      <c r="D1088" s="231" t="s">
        <v>149</v>
      </c>
      <c r="E1088" s="242" t="s">
        <v>1</v>
      </c>
      <c r="F1088" s="243" t="s">
        <v>81</v>
      </c>
      <c r="G1088" s="241"/>
      <c r="H1088" s="244">
        <v>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149</v>
      </c>
      <c r="AU1088" s="250" t="s">
        <v>147</v>
      </c>
      <c r="AV1088" s="14" t="s">
        <v>147</v>
      </c>
      <c r="AW1088" s="14" t="s">
        <v>30</v>
      </c>
      <c r="AX1088" s="14" t="s">
        <v>73</v>
      </c>
      <c r="AY1088" s="250" t="s">
        <v>138</v>
      </c>
    </row>
    <row r="1089" s="13" customFormat="1">
      <c r="A1089" s="13"/>
      <c r="B1089" s="229"/>
      <c r="C1089" s="230"/>
      <c r="D1089" s="231" t="s">
        <v>149</v>
      </c>
      <c r="E1089" s="232" t="s">
        <v>1</v>
      </c>
      <c r="F1089" s="233" t="s">
        <v>191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149</v>
      </c>
      <c r="AU1089" s="239" t="s">
        <v>147</v>
      </c>
      <c r="AV1089" s="13" t="s">
        <v>81</v>
      </c>
      <c r="AW1089" s="13" t="s">
        <v>30</v>
      </c>
      <c r="AX1089" s="13" t="s">
        <v>73</v>
      </c>
      <c r="AY1089" s="239" t="s">
        <v>138</v>
      </c>
    </row>
    <row r="1090" s="14" customFormat="1">
      <c r="A1090" s="14"/>
      <c r="B1090" s="240"/>
      <c r="C1090" s="241"/>
      <c r="D1090" s="231" t="s">
        <v>149</v>
      </c>
      <c r="E1090" s="242" t="s">
        <v>1</v>
      </c>
      <c r="F1090" s="243" t="s">
        <v>521</v>
      </c>
      <c r="G1090" s="241"/>
      <c r="H1090" s="244">
        <v>2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149</v>
      </c>
      <c r="AU1090" s="250" t="s">
        <v>147</v>
      </c>
      <c r="AV1090" s="14" t="s">
        <v>147</v>
      </c>
      <c r="AW1090" s="14" t="s">
        <v>30</v>
      </c>
      <c r="AX1090" s="14" t="s">
        <v>73</v>
      </c>
      <c r="AY1090" s="250" t="s">
        <v>138</v>
      </c>
    </row>
    <row r="1091" s="13" customFormat="1">
      <c r="A1091" s="13"/>
      <c r="B1091" s="229"/>
      <c r="C1091" s="230"/>
      <c r="D1091" s="231" t="s">
        <v>149</v>
      </c>
      <c r="E1091" s="232" t="s">
        <v>1</v>
      </c>
      <c r="F1091" s="233" t="s">
        <v>193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149</v>
      </c>
      <c r="AU1091" s="239" t="s">
        <v>147</v>
      </c>
      <c r="AV1091" s="13" t="s">
        <v>81</v>
      </c>
      <c r="AW1091" s="13" t="s">
        <v>30</v>
      </c>
      <c r="AX1091" s="13" t="s">
        <v>73</v>
      </c>
      <c r="AY1091" s="239" t="s">
        <v>138</v>
      </c>
    </row>
    <row r="1092" s="14" customFormat="1">
      <c r="A1092" s="14"/>
      <c r="B1092" s="240"/>
      <c r="C1092" s="241"/>
      <c r="D1092" s="231" t="s">
        <v>149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149</v>
      </c>
      <c r="AU1092" s="250" t="s">
        <v>147</v>
      </c>
      <c r="AV1092" s="14" t="s">
        <v>147</v>
      </c>
      <c r="AW1092" s="14" t="s">
        <v>30</v>
      </c>
      <c r="AX1092" s="14" t="s">
        <v>73</v>
      </c>
      <c r="AY1092" s="250" t="s">
        <v>138</v>
      </c>
    </row>
    <row r="1093" s="15" customFormat="1">
      <c r="A1093" s="15"/>
      <c r="B1093" s="262"/>
      <c r="C1093" s="263"/>
      <c r="D1093" s="231" t="s">
        <v>149</v>
      </c>
      <c r="E1093" s="264" t="s">
        <v>1</v>
      </c>
      <c r="F1093" s="265" t="s">
        <v>165</v>
      </c>
      <c r="G1093" s="263"/>
      <c r="H1093" s="266">
        <v>6</v>
      </c>
      <c r="I1093" s="267"/>
      <c r="J1093" s="263"/>
      <c r="K1093" s="263"/>
      <c r="L1093" s="268"/>
      <c r="M1093" s="269"/>
      <c r="N1093" s="270"/>
      <c r="O1093" s="270"/>
      <c r="P1093" s="270"/>
      <c r="Q1093" s="270"/>
      <c r="R1093" s="270"/>
      <c r="S1093" s="270"/>
      <c r="T1093" s="271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72" t="s">
        <v>149</v>
      </c>
      <c r="AU1093" s="272" t="s">
        <v>147</v>
      </c>
      <c r="AV1093" s="15" t="s">
        <v>146</v>
      </c>
      <c r="AW1093" s="15" t="s">
        <v>30</v>
      </c>
      <c r="AX1093" s="15" t="s">
        <v>81</v>
      </c>
      <c r="AY1093" s="272" t="s">
        <v>138</v>
      </c>
    </row>
    <row r="1094" s="2" customFormat="1" ht="24.15" customHeight="1">
      <c r="A1094" s="38"/>
      <c r="B1094" s="39"/>
      <c r="C1094" s="251" t="s">
        <v>1306</v>
      </c>
      <c r="D1094" s="251" t="s">
        <v>153</v>
      </c>
      <c r="E1094" s="252" t="s">
        <v>1307</v>
      </c>
      <c r="F1094" s="253" t="s">
        <v>1308</v>
      </c>
      <c r="G1094" s="254" t="s">
        <v>161</v>
      </c>
      <c r="H1094" s="255">
        <v>2</v>
      </c>
      <c r="I1094" s="256"/>
      <c r="J1094" s="257">
        <f>ROUND(I1094*H1094,2)</f>
        <v>0</v>
      </c>
      <c r="K1094" s="258"/>
      <c r="L1094" s="259"/>
      <c r="M1094" s="260" t="s">
        <v>1</v>
      </c>
      <c r="N1094" s="261" t="s">
        <v>39</v>
      </c>
      <c r="O1094" s="91"/>
      <c r="P1094" s="225">
        <f>O1094*H1094</f>
        <v>0</v>
      </c>
      <c r="Q1094" s="225">
        <v>0.014500000000000001</v>
      </c>
      <c r="R1094" s="225">
        <f>Q1094*H1094</f>
        <v>0.029000000000000001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336</v>
      </c>
      <c r="AT1094" s="227" t="s">
        <v>153</v>
      </c>
      <c r="AU1094" s="227" t="s">
        <v>147</v>
      </c>
      <c r="AY1094" s="17" t="s">
        <v>138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147</v>
      </c>
      <c r="BK1094" s="228">
        <f>ROUND(I1094*H1094,2)</f>
        <v>0</v>
      </c>
      <c r="BL1094" s="17" t="s">
        <v>401</v>
      </c>
      <c r="BM1094" s="227" t="s">
        <v>1309</v>
      </c>
    </row>
    <row r="1095" s="13" customFormat="1">
      <c r="A1095" s="13"/>
      <c r="B1095" s="229"/>
      <c r="C1095" s="230"/>
      <c r="D1095" s="231" t="s">
        <v>149</v>
      </c>
      <c r="E1095" s="232" t="s">
        <v>1</v>
      </c>
      <c r="F1095" s="233" t="s">
        <v>1310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149</v>
      </c>
      <c r="AU1095" s="239" t="s">
        <v>147</v>
      </c>
      <c r="AV1095" s="13" t="s">
        <v>81</v>
      </c>
      <c r="AW1095" s="13" t="s">
        <v>30</v>
      </c>
      <c r="AX1095" s="13" t="s">
        <v>73</v>
      </c>
      <c r="AY1095" s="239" t="s">
        <v>138</v>
      </c>
    </row>
    <row r="1096" s="14" customFormat="1">
      <c r="A1096" s="14"/>
      <c r="B1096" s="240"/>
      <c r="C1096" s="241"/>
      <c r="D1096" s="231" t="s">
        <v>149</v>
      </c>
      <c r="E1096" s="242" t="s">
        <v>1</v>
      </c>
      <c r="F1096" s="243" t="s">
        <v>521</v>
      </c>
      <c r="G1096" s="241"/>
      <c r="H1096" s="244">
        <v>2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149</v>
      </c>
      <c r="AU1096" s="250" t="s">
        <v>147</v>
      </c>
      <c r="AV1096" s="14" t="s">
        <v>147</v>
      </c>
      <c r="AW1096" s="14" t="s">
        <v>30</v>
      </c>
      <c r="AX1096" s="14" t="s">
        <v>81</v>
      </c>
      <c r="AY1096" s="250" t="s">
        <v>138</v>
      </c>
    </row>
    <row r="1097" s="2" customFormat="1" ht="24.15" customHeight="1">
      <c r="A1097" s="38"/>
      <c r="B1097" s="39"/>
      <c r="C1097" s="251" t="s">
        <v>1311</v>
      </c>
      <c r="D1097" s="251" t="s">
        <v>153</v>
      </c>
      <c r="E1097" s="252" t="s">
        <v>1312</v>
      </c>
      <c r="F1097" s="253" t="s">
        <v>1313</v>
      </c>
      <c r="G1097" s="254" t="s">
        <v>161</v>
      </c>
      <c r="H1097" s="255">
        <v>1</v>
      </c>
      <c r="I1097" s="256"/>
      <c r="J1097" s="257">
        <f>ROUND(I1097*H1097,2)</f>
        <v>0</v>
      </c>
      <c r="K1097" s="258"/>
      <c r="L1097" s="259"/>
      <c r="M1097" s="260" t="s">
        <v>1</v>
      </c>
      <c r="N1097" s="261" t="s">
        <v>39</v>
      </c>
      <c r="O1097" s="91"/>
      <c r="P1097" s="225">
        <f>O1097*H1097</f>
        <v>0</v>
      </c>
      <c r="Q1097" s="225">
        <v>0.016</v>
      </c>
      <c r="R1097" s="225">
        <f>Q1097*H1097</f>
        <v>0.016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336</v>
      </c>
      <c r="AT1097" s="227" t="s">
        <v>153</v>
      </c>
      <c r="AU1097" s="227" t="s">
        <v>147</v>
      </c>
      <c r="AY1097" s="17" t="s">
        <v>138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147</v>
      </c>
      <c r="BK1097" s="228">
        <f>ROUND(I1097*H1097,2)</f>
        <v>0</v>
      </c>
      <c r="BL1097" s="17" t="s">
        <v>401</v>
      </c>
      <c r="BM1097" s="227" t="s">
        <v>1314</v>
      </c>
    </row>
    <row r="1098" s="13" customFormat="1">
      <c r="A1098" s="13"/>
      <c r="B1098" s="229"/>
      <c r="C1098" s="230"/>
      <c r="D1098" s="231" t="s">
        <v>149</v>
      </c>
      <c r="E1098" s="232" t="s">
        <v>1</v>
      </c>
      <c r="F1098" s="233" t="s">
        <v>990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149</v>
      </c>
      <c r="AU1098" s="239" t="s">
        <v>147</v>
      </c>
      <c r="AV1098" s="13" t="s">
        <v>81</v>
      </c>
      <c r="AW1098" s="13" t="s">
        <v>30</v>
      </c>
      <c r="AX1098" s="13" t="s">
        <v>73</v>
      </c>
      <c r="AY1098" s="239" t="s">
        <v>138</v>
      </c>
    </row>
    <row r="1099" s="14" customFormat="1">
      <c r="A1099" s="14"/>
      <c r="B1099" s="240"/>
      <c r="C1099" s="241"/>
      <c r="D1099" s="231" t="s">
        <v>149</v>
      </c>
      <c r="E1099" s="242" t="s">
        <v>1</v>
      </c>
      <c r="F1099" s="243" t="s">
        <v>81</v>
      </c>
      <c r="G1099" s="241"/>
      <c r="H1099" s="244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149</v>
      </c>
      <c r="AU1099" s="250" t="s">
        <v>147</v>
      </c>
      <c r="AV1099" s="14" t="s">
        <v>147</v>
      </c>
      <c r="AW1099" s="14" t="s">
        <v>30</v>
      </c>
      <c r="AX1099" s="14" t="s">
        <v>81</v>
      </c>
      <c r="AY1099" s="250" t="s">
        <v>138</v>
      </c>
    </row>
    <row r="1100" s="2" customFormat="1" ht="24.15" customHeight="1">
      <c r="A1100" s="38"/>
      <c r="B1100" s="39"/>
      <c r="C1100" s="251" t="s">
        <v>1315</v>
      </c>
      <c r="D1100" s="251" t="s">
        <v>153</v>
      </c>
      <c r="E1100" s="252" t="s">
        <v>1316</v>
      </c>
      <c r="F1100" s="253" t="s">
        <v>1317</v>
      </c>
      <c r="G1100" s="254" t="s">
        <v>161</v>
      </c>
      <c r="H1100" s="255">
        <v>3</v>
      </c>
      <c r="I1100" s="256"/>
      <c r="J1100" s="257">
        <f>ROUND(I1100*H1100,2)</f>
        <v>0</v>
      </c>
      <c r="K1100" s="258"/>
      <c r="L1100" s="259"/>
      <c r="M1100" s="260" t="s">
        <v>1</v>
      </c>
      <c r="N1100" s="261" t="s">
        <v>39</v>
      </c>
      <c r="O1100" s="91"/>
      <c r="P1100" s="225">
        <f>O1100*H1100</f>
        <v>0</v>
      </c>
      <c r="Q1100" s="225">
        <v>0.02</v>
      </c>
      <c r="R1100" s="225">
        <f>Q1100*H1100</f>
        <v>0.059999999999999998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336</v>
      </c>
      <c r="AT1100" s="227" t="s">
        <v>153</v>
      </c>
      <c r="AU1100" s="227" t="s">
        <v>147</v>
      </c>
      <c r="AY1100" s="17" t="s">
        <v>138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147</v>
      </c>
      <c r="BK1100" s="228">
        <f>ROUND(I1100*H1100,2)</f>
        <v>0</v>
      </c>
      <c r="BL1100" s="17" t="s">
        <v>401</v>
      </c>
      <c r="BM1100" s="227" t="s">
        <v>1318</v>
      </c>
    </row>
    <row r="1101" s="13" customFormat="1">
      <c r="A1101" s="13"/>
      <c r="B1101" s="229"/>
      <c r="C1101" s="230"/>
      <c r="D1101" s="231" t="s">
        <v>149</v>
      </c>
      <c r="E1101" s="232" t="s">
        <v>1</v>
      </c>
      <c r="F1101" s="233" t="s">
        <v>988</v>
      </c>
      <c r="G1101" s="230"/>
      <c r="H1101" s="232" t="s">
        <v>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149</v>
      </c>
      <c r="AU1101" s="239" t="s">
        <v>147</v>
      </c>
      <c r="AV1101" s="13" t="s">
        <v>81</v>
      </c>
      <c r="AW1101" s="13" t="s">
        <v>30</v>
      </c>
      <c r="AX1101" s="13" t="s">
        <v>73</v>
      </c>
      <c r="AY1101" s="239" t="s">
        <v>138</v>
      </c>
    </row>
    <row r="1102" s="14" customFormat="1">
      <c r="A1102" s="14"/>
      <c r="B1102" s="240"/>
      <c r="C1102" s="241"/>
      <c r="D1102" s="231" t="s">
        <v>149</v>
      </c>
      <c r="E1102" s="242" t="s">
        <v>1</v>
      </c>
      <c r="F1102" s="243" t="s">
        <v>521</v>
      </c>
      <c r="G1102" s="241"/>
      <c r="H1102" s="244">
        <v>2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149</v>
      </c>
      <c r="AU1102" s="250" t="s">
        <v>147</v>
      </c>
      <c r="AV1102" s="14" t="s">
        <v>147</v>
      </c>
      <c r="AW1102" s="14" t="s">
        <v>30</v>
      </c>
      <c r="AX1102" s="14" t="s">
        <v>73</v>
      </c>
      <c r="AY1102" s="250" t="s">
        <v>138</v>
      </c>
    </row>
    <row r="1103" s="13" customFormat="1">
      <c r="A1103" s="13"/>
      <c r="B1103" s="229"/>
      <c r="C1103" s="230"/>
      <c r="D1103" s="231" t="s">
        <v>149</v>
      </c>
      <c r="E1103" s="232" t="s">
        <v>1</v>
      </c>
      <c r="F1103" s="233" t="s">
        <v>744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149</v>
      </c>
      <c r="AU1103" s="239" t="s">
        <v>147</v>
      </c>
      <c r="AV1103" s="13" t="s">
        <v>81</v>
      </c>
      <c r="AW1103" s="13" t="s">
        <v>30</v>
      </c>
      <c r="AX1103" s="13" t="s">
        <v>73</v>
      </c>
      <c r="AY1103" s="239" t="s">
        <v>138</v>
      </c>
    </row>
    <row r="1104" s="14" customFormat="1">
      <c r="A1104" s="14"/>
      <c r="B1104" s="240"/>
      <c r="C1104" s="241"/>
      <c r="D1104" s="231" t="s">
        <v>149</v>
      </c>
      <c r="E1104" s="242" t="s">
        <v>1</v>
      </c>
      <c r="F1104" s="243" t="s">
        <v>81</v>
      </c>
      <c r="G1104" s="241"/>
      <c r="H1104" s="244">
        <v>1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149</v>
      </c>
      <c r="AU1104" s="250" t="s">
        <v>147</v>
      </c>
      <c r="AV1104" s="14" t="s">
        <v>147</v>
      </c>
      <c r="AW1104" s="14" t="s">
        <v>30</v>
      </c>
      <c r="AX1104" s="14" t="s">
        <v>73</v>
      </c>
      <c r="AY1104" s="250" t="s">
        <v>138</v>
      </c>
    </row>
    <row r="1105" s="15" customFormat="1">
      <c r="A1105" s="15"/>
      <c r="B1105" s="262"/>
      <c r="C1105" s="263"/>
      <c r="D1105" s="231" t="s">
        <v>149</v>
      </c>
      <c r="E1105" s="264" t="s">
        <v>1</v>
      </c>
      <c r="F1105" s="265" t="s">
        <v>165</v>
      </c>
      <c r="G1105" s="263"/>
      <c r="H1105" s="266">
        <v>3</v>
      </c>
      <c r="I1105" s="267"/>
      <c r="J1105" s="263"/>
      <c r="K1105" s="263"/>
      <c r="L1105" s="268"/>
      <c r="M1105" s="269"/>
      <c r="N1105" s="270"/>
      <c r="O1105" s="270"/>
      <c r="P1105" s="270"/>
      <c r="Q1105" s="270"/>
      <c r="R1105" s="270"/>
      <c r="S1105" s="270"/>
      <c r="T1105" s="271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72" t="s">
        <v>149</v>
      </c>
      <c r="AU1105" s="272" t="s">
        <v>147</v>
      </c>
      <c r="AV1105" s="15" t="s">
        <v>146</v>
      </c>
      <c r="AW1105" s="15" t="s">
        <v>30</v>
      </c>
      <c r="AX1105" s="15" t="s">
        <v>81</v>
      </c>
      <c r="AY1105" s="272" t="s">
        <v>138</v>
      </c>
    </row>
    <row r="1106" s="2" customFormat="1" ht="14.4" customHeight="1">
      <c r="A1106" s="38"/>
      <c r="B1106" s="39"/>
      <c r="C1106" s="215" t="s">
        <v>1319</v>
      </c>
      <c r="D1106" s="215" t="s">
        <v>142</v>
      </c>
      <c r="E1106" s="216" t="s">
        <v>1320</v>
      </c>
      <c r="F1106" s="217" t="s">
        <v>1321</v>
      </c>
      <c r="G1106" s="218" t="s">
        <v>161</v>
      </c>
      <c r="H1106" s="219">
        <v>6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401</v>
      </c>
      <c r="AT1106" s="227" t="s">
        <v>142</v>
      </c>
      <c r="AU1106" s="227" t="s">
        <v>147</v>
      </c>
      <c r="AY1106" s="17" t="s">
        <v>138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147</v>
      </c>
      <c r="BK1106" s="228">
        <f>ROUND(I1106*H1106,2)</f>
        <v>0</v>
      </c>
      <c r="BL1106" s="17" t="s">
        <v>401</v>
      </c>
      <c r="BM1106" s="227" t="s">
        <v>1322</v>
      </c>
    </row>
    <row r="1107" s="13" customFormat="1">
      <c r="A1107" s="13"/>
      <c r="B1107" s="229"/>
      <c r="C1107" s="230"/>
      <c r="D1107" s="231" t="s">
        <v>149</v>
      </c>
      <c r="E1107" s="232" t="s">
        <v>1</v>
      </c>
      <c r="F1107" s="233" t="s">
        <v>987</v>
      </c>
      <c r="G1107" s="230"/>
      <c r="H1107" s="232" t="s">
        <v>1</v>
      </c>
      <c r="I1107" s="234"/>
      <c r="J1107" s="230"/>
      <c r="K1107" s="230"/>
      <c r="L1107" s="235"/>
      <c r="M1107" s="236"/>
      <c r="N1107" s="237"/>
      <c r="O1107" s="237"/>
      <c r="P1107" s="237"/>
      <c r="Q1107" s="237"/>
      <c r="R1107" s="237"/>
      <c r="S1107" s="237"/>
      <c r="T1107" s="23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9" t="s">
        <v>149</v>
      </c>
      <c r="AU1107" s="239" t="s">
        <v>147</v>
      </c>
      <c r="AV1107" s="13" t="s">
        <v>81</v>
      </c>
      <c r="AW1107" s="13" t="s">
        <v>30</v>
      </c>
      <c r="AX1107" s="13" t="s">
        <v>73</v>
      </c>
      <c r="AY1107" s="239" t="s">
        <v>138</v>
      </c>
    </row>
    <row r="1108" s="14" customFormat="1">
      <c r="A1108" s="14"/>
      <c r="B1108" s="240"/>
      <c r="C1108" s="241"/>
      <c r="D1108" s="231" t="s">
        <v>149</v>
      </c>
      <c r="E1108" s="242" t="s">
        <v>1</v>
      </c>
      <c r="F1108" s="243" t="s">
        <v>81</v>
      </c>
      <c r="G1108" s="241"/>
      <c r="H1108" s="244">
        <v>1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0" t="s">
        <v>149</v>
      </c>
      <c r="AU1108" s="250" t="s">
        <v>147</v>
      </c>
      <c r="AV1108" s="14" t="s">
        <v>147</v>
      </c>
      <c r="AW1108" s="14" t="s">
        <v>30</v>
      </c>
      <c r="AX1108" s="14" t="s">
        <v>73</v>
      </c>
      <c r="AY1108" s="250" t="s">
        <v>138</v>
      </c>
    </row>
    <row r="1109" s="13" customFormat="1">
      <c r="A1109" s="13"/>
      <c r="B1109" s="229"/>
      <c r="C1109" s="230"/>
      <c r="D1109" s="231" t="s">
        <v>149</v>
      </c>
      <c r="E1109" s="232" t="s">
        <v>1</v>
      </c>
      <c r="F1109" s="233" t="s">
        <v>1323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149</v>
      </c>
      <c r="AU1109" s="239" t="s">
        <v>147</v>
      </c>
      <c r="AV1109" s="13" t="s">
        <v>81</v>
      </c>
      <c r="AW1109" s="13" t="s">
        <v>30</v>
      </c>
      <c r="AX1109" s="13" t="s">
        <v>73</v>
      </c>
      <c r="AY1109" s="239" t="s">
        <v>138</v>
      </c>
    </row>
    <row r="1110" s="14" customFormat="1">
      <c r="A1110" s="14"/>
      <c r="B1110" s="240"/>
      <c r="C1110" s="241"/>
      <c r="D1110" s="231" t="s">
        <v>149</v>
      </c>
      <c r="E1110" s="242" t="s">
        <v>1</v>
      </c>
      <c r="F1110" s="243" t="s">
        <v>81</v>
      </c>
      <c r="G1110" s="241"/>
      <c r="H1110" s="244">
        <v>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149</v>
      </c>
      <c r="AU1110" s="250" t="s">
        <v>147</v>
      </c>
      <c r="AV1110" s="14" t="s">
        <v>147</v>
      </c>
      <c r="AW1110" s="14" t="s">
        <v>30</v>
      </c>
      <c r="AX1110" s="14" t="s">
        <v>73</v>
      </c>
      <c r="AY1110" s="250" t="s">
        <v>138</v>
      </c>
    </row>
    <row r="1111" s="13" customFormat="1">
      <c r="A1111" s="13"/>
      <c r="B1111" s="229"/>
      <c r="C1111" s="230"/>
      <c r="D1111" s="231" t="s">
        <v>149</v>
      </c>
      <c r="E1111" s="232" t="s">
        <v>1</v>
      </c>
      <c r="F1111" s="233" t="s">
        <v>1324</v>
      </c>
      <c r="G1111" s="230"/>
      <c r="H1111" s="232" t="s">
        <v>1</v>
      </c>
      <c r="I1111" s="234"/>
      <c r="J1111" s="230"/>
      <c r="K1111" s="230"/>
      <c r="L1111" s="235"/>
      <c r="M1111" s="236"/>
      <c r="N1111" s="237"/>
      <c r="O1111" s="237"/>
      <c r="P1111" s="237"/>
      <c r="Q1111" s="237"/>
      <c r="R1111" s="237"/>
      <c r="S1111" s="237"/>
      <c r="T1111" s="23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9" t="s">
        <v>149</v>
      </c>
      <c r="AU1111" s="239" t="s">
        <v>147</v>
      </c>
      <c r="AV1111" s="13" t="s">
        <v>81</v>
      </c>
      <c r="AW1111" s="13" t="s">
        <v>30</v>
      </c>
      <c r="AX1111" s="13" t="s">
        <v>73</v>
      </c>
      <c r="AY1111" s="239" t="s">
        <v>138</v>
      </c>
    </row>
    <row r="1112" s="14" customFormat="1">
      <c r="A1112" s="14"/>
      <c r="B1112" s="240"/>
      <c r="C1112" s="241"/>
      <c r="D1112" s="231" t="s">
        <v>149</v>
      </c>
      <c r="E1112" s="242" t="s">
        <v>1</v>
      </c>
      <c r="F1112" s="243" t="s">
        <v>81</v>
      </c>
      <c r="G1112" s="241"/>
      <c r="H1112" s="244">
        <v>1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149</v>
      </c>
      <c r="AU1112" s="250" t="s">
        <v>147</v>
      </c>
      <c r="AV1112" s="14" t="s">
        <v>147</v>
      </c>
      <c r="AW1112" s="14" t="s">
        <v>30</v>
      </c>
      <c r="AX1112" s="14" t="s">
        <v>73</v>
      </c>
      <c r="AY1112" s="250" t="s">
        <v>138</v>
      </c>
    </row>
    <row r="1113" s="13" customFormat="1">
      <c r="A1113" s="13"/>
      <c r="B1113" s="229"/>
      <c r="C1113" s="230"/>
      <c r="D1113" s="231" t="s">
        <v>149</v>
      </c>
      <c r="E1113" s="232" t="s">
        <v>1</v>
      </c>
      <c r="F1113" s="233" t="s">
        <v>1325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149</v>
      </c>
      <c r="AU1113" s="239" t="s">
        <v>147</v>
      </c>
      <c r="AV1113" s="13" t="s">
        <v>81</v>
      </c>
      <c r="AW1113" s="13" t="s">
        <v>30</v>
      </c>
      <c r="AX1113" s="13" t="s">
        <v>73</v>
      </c>
      <c r="AY1113" s="239" t="s">
        <v>138</v>
      </c>
    </row>
    <row r="1114" s="14" customFormat="1">
      <c r="A1114" s="14"/>
      <c r="B1114" s="240"/>
      <c r="C1114" s="241"/>
      <c r="D1114" s="231" t="s">
        <v>149</v>
      </c>
      <c r="E1114" s="242" t="s">
        <v>1</v>
      </c>
      <c r="F1114" s="243" t="s">
        <v>81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149</v>
      </c>
      <c r="AU1114" s="250" t="s">
        <v>147</v>
      </c>
      <c r="AV1114" s="14" t="s">
        <v>147</v>
      </c>
      <c r="AW1114" s="14" t="s">
        <v>30</v>
      </c>
      <c r="AX1114" s="14" t="s">
        <v>73</v>
      </c>
      <c r="AY1114" s="250" t="s">
        <v>138</v>
      </c>
    </row>
    <row r="1115" s="13" customFormat="1">
      <c r="A1115" s="13"/>
      <c r="B1115" s="229"/>
      <c r="C1115" s="230"/>
      <c r="D1115" s="231" t="s">
        <v>149</v>
      </c>
      <c r="E1115" s="232" t="s">
        <v>1</v>
      </c>
      <c r="F1115" s="233" t="s">
        <v>1326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149</v>
      </c>
      <c r="AU1115" s="239" t="s">
        <v>147</v>
      </c>
      <c r="AV1115" s="13" t="s">
        <v>81</v>
      </c>
      <c r="AW1115" s="13" t="s">
        <v>30</v>
      </c>
      <c r="AX1115" s="13" t="s">
        <v>73</v>
      </c>
      <c r="AY1115" s="239" t="s">
        <v>138</v>
      </c>
    </row>
    <row r="1116" s="14" customFormat="1">
      <c r="A1116" s="14"/>
      <c r="B1116" s="240"/>
      <c r="C1116" s="241"/>
      <c r="D1116" s="231" t="s">
        <v>149</v>
      </c>
      <c r="E1116" s="242" t="s">
        <v>1</v>
      </c>
      <c r="F1116" s="243" t="s">
        <v>521</v>
      </c>
      <c r="G1116" s="241"/>
      <c r="H1116" s="244">
        <v>2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149</v>
      </c>
      <c r="AU1116" s="250" t="s">
        <v>147</v>
      </c>
      <c r="AV1116" s="14" t="s">
        <v>147</v>
      </c>
      <c r="AW1116" s="14" t="s">
        <v>30</v>
      </c>
      <c r="AX1116" s="14" t="s">
        <v>73</v>
      </c>
      <c r="AY1116" s="250" t="s">
        <v>138</v>
      </c>
    </row>
    <row r="1117" s="15" customFormat="1">
      <c r="A1117" s="15"/>
      <c r="B1117" s="262"/>
      <c r="C1117" s="263"/>
      <c r="D1117" s="231" t="s">
        <v>149</v>
      </c>
      <c r="E1117" s="264" t="s">
        <v>1</v>
      </c>
      <c r="F1117" s="265" t="s">
        <v>165</v>
      </c>
      <c r="G1117" s="263"/>
      <c r="H1117" s="266">
        <v>6</v>
      </c>
      <c r="I1117" s="267"/>
      <c r="J1117" s="263"/>
      <c r="K1117" s="263"/>
      <c r="L1117" s="268"/>
      <c r="M1117" s="269"/>
      <c r="N1117" s="270"/>
      <c r="O1117" s="270"/>
      <c r="P1117" s="270"/>
      <c r="Q1117" s="270"/>
      <c r="R1117" s="270"/>
      <c r="S1117" s="270"/>
      <c r="T1117" s="271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2" t="s">
        <v>149</v>
      </c>
      <c r="AU1117" s="272" t="s">
        <v>147</v>
      </c>
      <c r="AV1117" s="15" t="s">
        <v>146</v>
      </c>
      <c r="AW1117" s="15" t="s">
        <v>30</v>
      </c>
      <c r="AX1117" s="15" t="s">
        <v>81</v>
      </c>
      <c r="AY1117" s="272" t="s">
        <v>138</v>
      </c>
    </row>
    <row r="1118" s="2" customFormat="1" ht="14.4" customHeight="1">
      <c r="A1118" s="38"/>
      <c r="B1118" s="39"/>
      <c r="C1118" s="251" t="s">
        <v>1327</v>
      </c>
      <c r="D1118" s="251" t="s">
        <v>153</v>
      </c>
      <c r="E1118" s="252" t="s">
        <v>1328</v>
      </c>
      <c r="F1118" s="253" t="s">
        <v>1329</v>
      </c>
      <c r="G1118" s="254" t="s">
        <v>161</v>
      </c>
      <c r="H1118" s="255">
        <v>4</v>
      </c>
      <c r="I1118" s="256"/>
      <c r="J1118" s="257">
        <f>ROUND(I1118*H1118,2)</f>
        <v>0</v>
      </c>
      <c r="K1118" s="258"/>
      <c r="L1118" s="259"/>
      <c r="M1118" s="260" t="s">
        <v>1</v>
      </c>
      <c r="N1118" s="261" t="s">
        <v>39</v>
      </c>
      <c r="O1118" s="91"/>
      <c r="P1118" s="225">
        <f>O1118*H1118</f>
        <v>0</v>
      </c>
      <c r="Q1118" s="225">
        <v>0.00080000000000000004</v>
      </c>
      <c r="R1118" s="225">
        <f>Q1118*H1118</f>
        <v>0.0032000000000000002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336</v>
      </c>
      <c r="AT1118" s="227" t="s">
        <v>153</v>
      </c>
      <c r="AU1118" s="227" t="s">
        <v>147</v>
      </c>
      <c r="AY1118" s="17" t="s">
        <v>138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147</v>
      </c>
      <c r="BK1118" s="228">
        <f>ROUND(I1118*H1118,2)</f>
        <v>0</v>
      </c>
      <c r="BL1118" s="17" t="s">
        <v>401</v>
      </c>
      <c r="BM1118" s="227" t="s">
        <v>1330</v>
      </c>
    </row>
    <row r="1119" s="13" customFormat="1">
      <c r="A1119" s="13"/>
      <c r="B1119" s="229"/>
      <c r="C1119" s="230"/>
      <c r="D1119" s="231" t="s">
        <v>149</v>
      </c>
      <c r="E1119" s="232" t="s">
        <v>1</v>
      </c>
      <c r="F1119" s="233" t="s">
        <v>987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149</v>
      </c>
      <c r="AU1119" s="239" t="s">
        <v>147</v>
      </c>
      <c r="AV1119" s="13" t="s">
        <v>81</v>
      </c>
      <c r="AW1119" s="13" t="s">
        <v>30</v>
      </c>
      <c r="AX1119" s="13" t="s">
        <v>73</v>
      </c>
      <c r="AY1119" s="239" t="s">
        <v>138</v>
      </c>
    </row>
    <row r="1120" s="14" customFormat="1">
      <c r="A1120" s="14"/>
      <c r="B1120" s="240"/>
      <c r="C1120" s="241"/>
      <c r="D1120" s="231" t="s">
        <v>149</v>
      </c>
      <c r="E1120" s="242" t="s">
        <v>1</v>
      </c>
      <c r="F1120" s="243" t="s">
        <v>81</v>
      </c>
      <c r="G1120" s="241"/>
      <c r="H1120" s="244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149</v>
      </c>
      <c r="AU1120" s="250" t="s">
        <v>147</v>
      </c>
      <c r="AV1120" s="14" t="s">
        <v>147</v>
      </c>
      <c r="AW1120" s="14" t="s">
        <v>30</v>
      </c>
      <c r="AX1120" s="14" t="s">
        <v>73</v>
      </c>
      <c r="AY1120" s="250" t="s">
        <v>138</v>
      </c>
    </row>
    <row r="1121" s="13" customFormat="1">
      <c r="A1121" s="13"/>
      <c r="B1121" s="229"/>
      <c r="C1121" s="230"/>
      <c r="D1121" s="231" t="s">
        <v>149</v>
      </c>
      <c r="E1121" s="232" t="s">
        <v>1</v>
      </c>
      <c r="F1121" s="233" t="s">
        <v>1325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149</v>
      </c>
      <c r="AU1121" s="239" t="s">
        <v>147</v>
      </c>
      <c r="AV1121" s="13" t="s">
        <v>81</v>
      </c>
      <c r="AW1121" s="13" t="s">
        <v>30</v>
      </c>
      <c r="AX1121" s="13" t="s">
        <v>73</v>
      </c>
      <c r="AY1121" s="239" t="s">
        <v>138</v>
      </c>
    </row>
    <row r="1122" s="14" customFormat="1">
      <c r="A1122" s="14"/>
      <c r="B1122" s="240"/>
      <c r="C1122" s="241"/>
      <c r="D1122" s="231" t="s">
        <v>149</v>
      </c>
      <c r="E1122" s="242" t="s">
        <v>1</v>
      </c>
      <c r="F1122" s="243" t="s">
        <v>81</v>
      </c>
      <c r="G1122" s="241"/>
      <c r="H1122" s="244">
        <v>1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149</v>
      </c>
      <c r="AU1122" s="250" t="s">
        <v>147</v>
      </c>
      <c r="AV1122" s="14" t="s">
        <v>147</v>
      </c>
      <c r="AW1122" s="14" t="s">
        <v>30</v>
      </c>
      <c r="AX1122" s="14" t="s">
        <v>73</v>
      </c>
      <c r="AY1122" s="250" t="s">
        <v>138</v>
      </c>
    </row>
    <row r="1123" s="13" customFormat="1">
      <c r="A1123" s="13"/>
      <c r="B1123" s="229"/>
      <c r="C1123" s="230"/>
      <c r="D1123" s="231" t="s">
        <v>149</v>
      </c>
      <c r="E1123" s="232" t="s">
        <v>1</v>
      </c>
      <c r="F1123" s="233" t="s">
        <v>1326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149</v>
      </c>
      <c r="AU1123" s="239" t="s">
        <v>147</v>
      </c>
      <c r="AV1123" s="13" t="s">
        <v>81</v>
      </c>
      <c r="AW1123" s="13" t="s">
        <v>30</v>
      </c>
      <c r="AX1123" s="13" t="s">
        <v>73</v>
      </c>
      <c r="AY1123" s="239" t="s">
        <v>138</v>
      </c>
    </row>
    <row r="1124" s="14" customFormat="1">
      <c r="A1124" s="14"/>
      <c r="B1124" s="240"/>
      <c r="C1124" s="241"/>
      <c r="D1124" s="231" t="s">
        <v>149</v>
      </c>
      <c r="E1124" s="242" t="s">
        <v>1</v>
      </c>
      <c r="F1124" s="243" t="s">
        <v>521</v>
      </c>
      <c r="G1124" s="241"/>
      <c r="H1124" s="244">
        <v>2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149</v>
      </c>
      <c r="AU1124" s="250" t="s">
        <v>147</v>
      </c>
      <c r="AV1124" s="14" t="s">
        <v>147</v>
      </c>
      <c r="AW1124" s="14" t="s">
        <v>30</v>
      </c>
      <c r="AX1124" s="14" t="s">
        <v>73</v>
      </c>
      <c r="AY1124" s="250" t="s">
        <v>138</v>
      </c>
    </row>
    <row r="1125" s="15" customFormat="1">
      <c r="A1125" s="15"/>
      <c r="B1125" s="262"/>
      <c r="C1125" s="263"/>
      <c r="D1125" s="231" t="s">
        <v>149</v>
      </c>
      <c r="E1125" s="264" t="s">
        <v>1</v>
      </c>
      <c r="F1125" s="265" t="s">
        <v>165</v>
      </c>
      <c r="G1125" s="263"/>
      <c r="H1125" s="266">
        <v>4</v>
      </c>
      <c r="I1125" s="267"/>
      <c r="J1125" s="263"/>
      <c r="K1125" s="263"/>
      <c r="L1125" s="268"/>
      <c r="M1125" s="269"/>
      <c r="N1125" s="270"/>
      <c r="O1125" s="270"/>
      <c r="P1125" s="270"/>
      <c r="Q1125" s="270"/>
      <c r="R1125" s="270"/>
      <c r="S1125" s="270"/>
      <c r="T1125" s="271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2" t="s">
        <v>149</v>
      </c>
      <c r="AU1125" s="272" t="s">
        <v>147</v>
      </c>
      <c r="AV1125" s="15" t="s">
        <v>146</v>
      </c>
      <c r="AW1125" s="15" t="s">
        <v>30</v>
      </c>
      <c r="AX1125" s="15" t="s">
        <v>81</v>
      </c>
      <c r="AY1125" s="272" t="s">
        <v>138</v>
      </c>
    </row>
    <row r="1126" s="2" customFormat="1" ht="14.4" customHeight="1">
      <c r="A1126" s="38"/>
      <c r="B1126" s="39"/>
      <c r="C1126" s="251" t="s">
        <v>1331</v>
      </c>
      <c r="D1126" s="251" t="s">
        <v>153</v>
      </c>
      <c r="E1126" s="252" t="s">
        <v>1332</v>
      </c>
      <c r="F1126" s="253" t="s">
        <v>1333</v>
      </c>
      <c r="G1126" s="254" t="s">
        <v>161</v>
      </c>
      <c r="H1126" s="255">
        <v>2</v>
      </c>
      <c r="I1126" s="256"/>
      <c r="J1126" s="257">
        <f>ROUND(I1126*H1126,2)</f>
        <v>0</v>
      </c>
      <c r="K1126" s="258"/>
      <c r="L1126" s="259"/>
      <c r="M1126" s="260" t="s">
        <v>1</v>
      </c>
      <c r="N1126" s="261" t="s">
        <v>39</v>
      </c>
      <c r="O1126" s="91"/>
      <c r="P1126" s="225">
        <f>O1126*H1126</f>
        <v>0</v>
      </c>
      <c r="Q1126" s="225">
        <v>0.00080000000000000004</v>
      </c>
      <c r="R1126" s="225">
        <f>Q1126*H1126</f>
        <v>0.0016000000000000001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336</v>
      </c>
      <c r="AT1126" s="227" t="s">
        <v>153</v>
      </c>
      <c r="AU1126" s="227" t="s">
        <v>147</v>
      </c>
      <c r="AY1126" s="17" t="s">
        <v>138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147</v>
      </c>
      <c r="BK1126" s="228">
        <f>ROUND(I1126*H1126,2)</f>
        <v>0</v>
      </c>
      <c r="BL1126" s="17" t="s">
        <v>401</v>
      </c>
      <c r="BM1126" s="227" t="s">
        <v>1334</v>
      </c>
    </row>
    <row r="1127" s="13" customFormat="1">
      <c r="A1127" s="13"/>
      <c r="B1127" s="229"/>
      <c r="C1127" s="230"/>
      <c r="D1127" s="231" t="s">
        <v>149</v>
      </c>
      <c r="E1127" s="232" t="s">
        <v>1</v>
      </c>
      <c r="F1127" s="233" t="s">
        <v>1335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149</v>
      </c>
      <c r="AU1127" s="239" t="s">
        <v>147</v>
      </c>
      <c r="AV1127" s="13" t="s">
        <v>81</v>
      </c>
      <c r="AW1127" s="13" t="s">
        <v>30</v>
      </c>
      <c r="AX1127" s="13" t="s">
        <v>73</v>
      </c>
      <c r="AY1127" s="239" t="s">
        <v>138</v>
      </c>
    </row>
    <row r="1128" s="14" customFormat="1">
      <c r="A1128" s="14"/>
      <c r="B1128" s="240"/>
      <c r="C1128" s="241"/>
      <c r="D1128" s="231" t="s">
        <v>149</v>
      </c>
      <c r="E1128" s="242" t="s">
        <v>1</v>
      </c>
      <c r="F1128" s="243" t="s">
        <v>521</v>
      </c>
      <c r="G1128" s="241"/>
      <c r="H1128" s="244">
        <v>2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149</v>
      </c>
      <c r="AU1128" s="250" t="s">
        <v>147</v>
      </c>
      <c r="AV1128" s="14" t="s">
        <v>147</v>
      </c>
      <c r="AW1128" s="14" t="s">
        <v>30</v>
      </c>
      <c r="AX1128" s="14" t="s">
        <v>73</v>
      </c>
      <c r="AY1128" s="250" t="s">
        <v>138</v>
      </c>
    </row>
    <row r="1129" s="15" customFormat="1">
      <c r="A1129" s="15"/>
      <c r="B1129" s="262"/>
      <c r="C1129" s="263"/>
      <c r="D1129" s="231" t="s">
        <v>149</v>
      </c>
      <c r="E1129" s="264" t="s">
        <v>1</v>
      </c>
      <c r="F1129" s="265" t="s">
        <v>165</v>
      </c>
      <c r="G1129" s="263"/>
      <c r="H1129" s="266">
        <v>2</v>
      </c>
      <c r="I1129" s="267"/>
      <c r="J1129" s="263"/>
      <c r="K1129" s="263"/>
      <c r="L1129" s="268"/>
      <c r="M1129" s="269"/>
      <c r="N1129" s="270"/>
      <c r="O1129" s="270"/>
      <c r="P1129" s="270"/>
      <c r="Q1129" s="270"/>
      <c r="R1129" s="270"/>
      <c r="S1129" s="270"/>
      <c r="T1129" s="271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72" t="s">
        <v>149</v>
      </c>
      <c r="AU1129" s="272" t="s">
        <v>147</v>
      </c>
      <c r="AV1129" s="15" t="s">
        <v>146</v>
      </c>
      <c r="AW1129" s="15" t="s">
        <v>30</v>
      </c>
      <c r="AX1129" s="15" t="s">
        <v>81</v>
      </c>
      <c r="AY1129" s="272" t="s">
        <v>138</v>
      </c>
    </row>
    <row r="1130" s="2" customFormat="1" ht="24.15" customHeight="1">
      <c r="A1130" s="38"/>
      <c r="B1130" s="39"/>
      <c r="C1130" s="215" t="s">
        <v>1336</v>
      </c>
      <c r="D1130" s="215" t="s">
        <v>142</v>
      </c>
      <c r="E1130" s="216" t="s">
        <v>1337</v>
      </c>
      <c r="F1130" s="217" t="s">
        <v>1338</v>
      </c>
      <c r="G1130" s="218" t="s">
        <v>161</v>
      </c>
      <c r="H1130" s="219">
        <v>8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0.0018</v>
      </c>
      <c r="T1130" s="226">
        <f>S1130*H1130</f>
        <v>0.0144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401</v>
      </c>
      <c r="AT1130" s="227" t="s">
        <v>142</v>
      </c>
      <c r="AU1130" s="227" t="s">
        <v>147</v>
      </c>
      <c r="AY1130" s="17" t="s">
        <v>138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147</v>
      </c>
      <c r="BK1130" s="228">
        <f>ROUND(I1130*H1130,2)</f>
        <v>0</v>
      </c>
      <c r="BL1130" s="17" t="s">
        <v>401</v>
      </c>
      <c r="BM1130" s="227" t="s">
        <v>1339</v>
      </c>
    </row>
    <row r="1131" s="13" customFormat="1">
      <c r="A1131" s="13"/>
      <c r="B1131" s="229"/>
      <c r="C1131" s="230"/>
      <c r="D1131" s="231" t="s">
        <v>149</v>
      </c>
      <c r="E1131" s="232" t="s">
        <v>1</v>
      </c>
      <c r="F1131" s="233" t="s">
        <v>183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149</v>
      </c>
      <c r="AU1131" s="239" t="s">
        <v>147</v>
      </c>
      <c r="AV1131" s="13" t="s">
        <v>81</v>
      </c>
      <c r="AW1131" s="13" t="s">
        <v>30</v>
      </c>
      <c r="AX1131" s="13" t="s">
        <v>73</v>
      </c>
      <c r="AY1131" s="239" t="s">
        <v>138</v>
      </c>
    </row>
    <row r="1132" s="14" customFormat="1">
      <c r="A1132" s="14"/>
      <c r="B1132" s="240"/>
      <c r="C1132" s="241"/>
      <c r="D1132" s="231" t="s">
        <v>149</v>
      </c>
      <c r="E1132" s="242" t="s">
        <v>1</v>
      </c>
      <c r="F1132" s="243" t="s">
        <v>73</v>
      </c>
      <c r="G1132" s="241"/>
      <c r="H1132" s="244">
        <v>0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149</v>
      </c>
      <c r="AU1132" s="250" t="s">
        <v>147</v>
      </c>
      <c r="AV1132" s="14" t="s">
        <v>147</v>
      </c>
      <c r="AW1132" s="14" t="s">
        <v>30</v>
      </c>
      <c r="AX1132" s="14" t="s">
        <v>73</v>
      </c>
      <c r="AY1132" s="250" t="s">
        <v>138</v>
      </c>
    </row>
    <row r="1133" s="13" customFormat="1">
      <c r="A1133" s="13"/>
      <c r="B1133" s="229"/>
      <c r="C1133" s="230"/>
      <c r="D1133" s="231" t="s">
        <v>149</v>
      </c>
      <c r="E1133" s="232" t="s">
        <v>1</v>
      </c>
      <c r="F1133" s="233" t="s">
        <v>185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149</v>
      </c>
      <c r="AU1133" s="239" t="s">
        <v>147</v>
      </c>
      <c r="AV1133" s="13" t="s">
        <v>81</v>
      </c>
      <c r="AW1133" s="13" t="s">
        <v>30</v>
      </c>
      <c r="AX1133" s="13" t="s">
        <v>73</v>
      </c>
      <c r="AY1133" s="239" t="s">
        <v>138</v>
      </c>
    </row>
    <row r="1134" s="14" customFormat="1">
      <c r="A1134" s="14"/>
      <c r="B1134" s="240"/>
      <c r="C1134" s="241"/>
      <c r="D1134" s="231" t="s">
        <v>149</v>
      </c>
      <c r="E1134" s="242" t="s">
        <v>1</v>
      </c>
      <c r="F1134" s="243" t="s">
        <v>81</v>
      </c>
      <c r="G1134" s="241"/>
      <c r="H1134" s="244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149</v>
      </c>
      <c r="AU1134" s="250" t="s">
        <v>147</v>
      </c>
      <c r="AV1134" s="14" t="s">
        <v>147</v>
      </c>
      <c r="AW1134" s="14" t="s">
        <v>30</v>
      </c>
      <c r="AX1134" s="14" t="s">
        <v>73</v>
      </c>
      <c r="AY1134" s="250" t="s">
        <v>138</v>
      </c>
    </row>
    <row r="1135" s="13" customFormat="1">
      <c r="A1135" s="13"/>
      <c r="B1135" s="229"/>
      <c r="C1135" s="230"/>
      <c r="D1135" s="231" t="s">
        <v>149</v>
      </c>
      <c r="E1135" s="232" t="s">
        <v>1</v>
      </c>
      <c r="F1135" s="233" t="s">
        <v>187</v>
      </c>
      <c r="G1135" s="230"/>
      <c r="H1135" s="232" t="s">
        <v>1</v>
      </c>
      <c r="I1135" s="234"/>
      <c r="J1135" s="230"/>
      <c r="K1135" s="230"/>
      <c r="L1135" s="235"/>
      <c r="M1135" s="236"/>
      <c r="N1135" s="237"/>
      <c r="O1135" s="237"/>
      <c r="P1135" s="237"/>
      <c r="Q1135" s="237"/>
      <c r="R1135" s="237"/>
      <c r="S1135" s="237"/>
      <c r="T1135" s="23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9" t="s">
        <v>149</v>
      </c>
      <c r="AU1135" s="239" t="s">
        <v>147</v>
      </c>
      <c r="AV1135" s="13" t="s">
        <v>81</v>
      </c>
      <c r="AW1135" s="13" t="s">
        <v>30</v>
      </c>
      <c r="AX1135" s="13" t="s">
        <v>73</v>
      </c>
      <c r="AY1135" s="239" t="s">
        <v>138</v>
      </c>
    </row>
    <row r="1136" s="14" customFormat="1">
      <c r="A1136" s="14"/>
      <c r="B1136" s="240"/>
      <c r="C1136" s="241"/>
      <c r="D1136" s="231" t="s">
        <v>149</v>
      </c>
      <c r="E1136" s="242" t="s">
        <v>1</v>
      </c>
      <c r="F1136" s="243" t="s">
        <v>81</v>
      </c>
      <c r="G1136" s="241"/>
      <c r="H1136" s="244">
        <v>1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149</v>
      </c>
      <c r="AU1136" s="250" t="s">
        <v>147</v>
      </c>
      <c r="AV1136" s="14" t="s">
        <v>147</v>
      </c>
      <c r="AW1136" s="14" t="s">
        <v>30</v>
      </c>
      <c r="AX1136" s="14" t="s">
        <v>73</v>
      </c>
      <c r="AY1136" s="250" t="s">
        <v>138</v>
      </c>
    </row>
    <row r="1137" s="13" customFormat="1">
      <c r="A1137" s="13"/>
      <c r="B1137" s="229"/>
      <c r="C1137" s="230"/>
      <c r="D1137" s="231" t="s">
        <v>149</v>
      </c>
      <c r="E1137" s="232" t="s">
        <v>1</v>
      </c>
      <c r="F1137" s="233" t="s">
        <v>189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149</v>
      </c>
      <c r="AU1137" s="239" t="s">
        <v>147</v>
      </c>
      <c r="AV1137" s="13" t="s">
        <v>81</v>
      </c>
      <c r="AW1137" s="13" t="s">
        <v>30</v>
      </c>
      <c r="AX1137" s="13" t="s">
        <v>73</v>
      </c>
      <c r="AY1137" s="239" t="s">
        <v>138</v>
      </c>
    </row>
    <row r="1138" s="14" customFormat="1">
      <c r="A1138" s="14"/>
      <c r="B1138" s="240"/>
      <c r="C1138" s="241"/>
      <c r="D1138" s="231" t="s">
        <v>149</v>
      </c>
      <c r="E1138" s="242" t="s">
        <v>1</v>
      </c>
      <c r="F1138" s="243" t="s">
        <v>147</v>
      </c>
      <c r="G1138" s="241"/>
      <c r="H1138" s="244">
        <v>2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149</v>
      </c>
      <c r="AU1138" s="250" t="s">
        <v>147</v>
      </c>
      <c r="AV1138" s="14" t="s">
        <v>147</v>
      </c>
      <c r="AW1138" s="14" t="s">
        <v>30</v>
      </c>
      <c r="AX1138" s="14" t="s">
        <v>73</v>
      </c>
      <c r="AY1138" s="250" t="s">
        <v>138</v>
      </c>
    </row>
    <row r="1139" s="13" customFormat="1">
      <c r="A1139" s="13"/>
      <c r="B1139" s="229"/>
      <c r="C1139" s="230"/>
      <c r="D1139" s="231" t="s">
        <v>149</v>
      </c>
      <c r="E1139" s="232" t="s">
        <v>1</v>
      </c>
      <c r="F1139" s="233" t="s">
        <v>191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149</v>
      </c>
      <c r="AU1139" s="239" t="s">
        <v>147</v>
      </c>
      <c r="AV1139" s="13" t="s">
        <v>81</v>
      </c>
      <c r="AW1139" s="13" t="s">
        <v>30</v>
      </c>
      <c r="AX1139" s="13" t="s">
        <v>73</v>
      </c>
      <c r="AY1139" s="239" t="s">
        <v>138</v>
      </c>
    </row>
    <row r="1140" s="14" customFormat="1">
      <c r="A1140" s="14"/>
      <c r="B1140" s="240"/>
      <c r="C1140" s="241"/>
      <c r="D1140" s="231" t="s">
        <v>149</v>
      </c>
      <c r="E1140" s="242" t="s">
        <v>1</v>
      </c>
      <c r="F1140" s="243" t="s">
        <v>147</v>
      </c>
      <c r="G1140" s="241"/>
      <c r="H1140" s="244">
        <v>2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149</v>
      </c>
      <c r="AU1140" s="250" t="s">
        <v>147</v>
      </c>
      <c r="AV1140" s="14" t="s">
        <v>147</v>
      </c>
      <c r="AW1140" s="14" t="s">
        <v>30</v>
      </c>
      <c r="AX1140" s="14" t="s">
        <v>73</v>
      </c>
      <c r="AY1140" s="250" t="s">
        <v>138</v>
      </c>
    </row>
    <row r="1141" s="13" customFormat="1">
      <c r="A1141" s="13"/>
      <c r="B1141" s="229"/>
      <c r="C1141" s="230"/>
      <c r="D1141" s="231" t="s">
        <v>149</v>
      </c>
      <c r="E1141" s="232" t="s">
        <v>1</v>
      </c>
      <c r="F1141" s="233" t="s">
        <v>193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149</v>
      </c>
      <c r="AU1141" s="239" t="s">
        <v>147</v>
      </c>
      <c r="AV1141" s="13" t="s">
        <v>81</v>
      </c>
      <c r="AW1141" s="13" t="s">
        <v>30</v>
      </c>
      <c r="AX1141" s="13" t="s">
        <v>73</v>
      </c>
      <c r="AY1141" s="239" t="s">
        <v>138</v>
      </c>
    </row>
    <row r="1142" s="14" customFormat="1">
      <c r="A1142" s="14"/>
      <c r="B1142" s="240"/>
      <c r="C1142" s="241"/>
      <c r="D1142" s="231" t="s">
        <v>149</v>
      </c>
      <c r="E1142" s="242" t="s">
        <v>1</v>
      </c>
      <c r="F1142" s="243" t="s">
        <v>147</v>
      </c>
      <c r="G1142" s="241"/>
      <c r="H1142" s="244">
        <v>2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149</v>
      </c>
      <c r="AU1142" s="250" t="s">
        <v>147</v>
      </c>
      <c r="AV1142" s="14" t="s">
        <v>147</v>
      </c>
      <c r="AW1142" s="14" t="s">
        <v>30</v>
      </c>
      <c r="AX1142" s="14" t="s">
        <v>73</v>
      </c>
      <c r="AY1142" s="250" t="s">
        <v>138</v>
      </c>
    </row>
    <row r="1143" s="15" customFormat="1">
      <c r="A1143" s="15"/>
      <c r="B1143" s="262"/>
      <c r="C1143" s="263"/>
      <c r="D1143" s="231" t="s">
        <v>149</v>
      </c>
      <c r="E1143" s="264" t="s">
        <v>1</v>
      </c>
      <c r="F1143" s="265" t="s">
        <v>165</v>
      </c>
      <c r="G1143" s="263"/>
      <c r="H1143" s="266">
        <v>8</v>
      </c>
      <c r="I1143" s="267"/>
      <c r="J1143" s="263"/>
      <c r="K1143" s="263"/>
      <c r="L1143" s="268"/>
      <c r="M1143" s="269"/>
      <c r="N1143" s="270"/>
      <c r="O1143" s="270"/>
      <c r="P1143" s="270"/>
      <c r="Q1143" s="270"/>
      <c r="R1143" s="270"/>
      <c r="S1143" s="270"/>
      <c r="T1143" s="271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72" t="s">
        <v>149</v>
      </c>
      <c r="AU1143" s="272" t="s">
        <v>147</v>
      </c>
      <c r="AV1143" s="15" t="s">
        <v>146</v>
      </c>
      <c r="AW1143" s="15" t="s">
        <v>30</v>
      </c>
      <c r="AX1143" s="15" t="s">
        <v>81</v>
      </c>
      <c r="AY1143" s="272" t="s">
        <v>138</v>
      </c>
    </row>
    <row r="1144" s="2" customFormat="1" ht="24.15" customHeight="1">
      <c r="A1144" s="38"/>
      <c r="B1144" s="39"/>
      <c r="C1144" s="215" t="s">
        <v>1340</v>
      </c>
      <c r="D1144" s="215" t="s">
        <v>142</v>
      </c>
      <c r="E1144" s="216" t="s">
        <v>1341</v>
      </c>
      <c r="F1144" s="217" t="s">
        <v>1342</v>
      </c>
      <c r="G1144" s="218" t="s">
        <v>161</v>
      </c>
      <c r="H1144" s="219">
        <v>3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0.024</v>
      </c>
      <c r="T1144" s="226">
        <f>S1144*H1144</f>
        <v>0.072000000000000008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401</v>
      </c>
      <c r="AT1144" s="227" t="s">
        <v>142</v>
      </c>
      <c r="AU1144" s="227" t="s">
        <v>147</v>
      </c>
      <c r="AY1144" s="17" t="s">
        <v>138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147</v>
      </c>
      <c r="BK1144" s="228">
        <f>ROUND(I1144*H1144,2)</f>
        <v>0</v>
      </c>
      <c r="BL1144" s="17" t="s">
        <v>401</v>
      </c>
      <c r="BM1144" s="227" t="s">
        <v>1343</v>
      </c>
    </row>
    <row r="1145" s="13" customFormat="1">
      <c r="A1145" s="13"/>
      <c r="B1145" s="229"/>
      <c r="C1145" s="230"/>
      <c r="D1145" s="231" t="s">
        <v>149</v>
      </c>
      <c r="E1145" s="232" t="s">
        <v>1</v>
      </c>
      <c r="F1145" s="233" t="s">
        <v>183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149</v>
      </c>
      <c r="AU1145" s="239" t="s">
        <v>147</v>
      </c>
      <c r="AV1145" s="13" t="s">
        <v>81</v>
      </c>
      <c r="AW1145" s="13" t="s">
        <v>30</v>
      </c>
      <c r="AX1145" s="13" t="s">
        <v>73</v>
      </c>
      <c r="AY1145" s="239" t="s">
        <v>138</v>
      </c>
    </row>
    <row r="1146" s="14" customFormat="1">
      <c r="A1146" s="14"/>
      <c r="B1146" s="240"/>
      <c r="C1146" s="241"/>
      <c r="D1146" s="231" t="s">
        <v>149</v>
      </c>
      <c r="E1146" s="242" t="s">
        <v>1</v>
      </c>
      <c r="F1146" s="243" t="s">
        <v>73</v>
      </c>
      <c r="G1146" s="241"/>
      <c r="H1146" s="244">
        <v>0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149</v>
      </c>
      <c r="AU1146" s="250" t="s">
        <v>147</v>
      </c>
      <c r="AV1146" s="14" t="s">
        <v>147</v>
      </c>
      <c r="AW1146" s="14" t="s">
        <v>30</v>
      </c>
      <c r="AX1146" s="14" t="s">
        <v>73</v>
      </c>
      <c r="AY1146" s="250" t="s">
        <v>138</v>
      </c>
    </row>
    <row r="1147" s="13" customFormat="1">
      <c r="A1147" s="13"/>
      <c r="B1147" s="229"/>
      <c r="C1147" s="230"/>
      <c r="D1147" s="231" t="s">
        <v>149</v>
      </c>
      <c r="E1147" s="232" t="s">
        <v>1</v>
      </c>
      <c r="F1147" s="233" t="s">
        <v>185</v>
      </c>
      <c r="G1147" s="230"/>
      <c r="H1147" s="232" t="s">
        <v>1</v>
      </c>
      <c r="I1147" s="234"/>
      <c r="J1147" s="230"/>
      <c r="K1147" s="230"/>
      <c r="L1147" s="235"/>
      <c r="M1147" s="236"/>
      <c r="N1147" s="237"/>
      <c r="O1147" s="237"/>
      <c r="P1147" s="237"/>
      <c r="Q1147" s="237"/>
      <c r="R1147" s="237"/>
      <c r="S1147" s="237"/>
      <c r="T1147" s="238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9" t="s">
        <v>149</v>
      </c>
      <c r="AU1147" s="239" t="s">
        <v>147</v>
      </c>
      <c r="AV1147" s="13" t="s">
        <v>81</v>
      </c>
      <c r="AW1147" s="13" t="s">
        <v>30</v>
      </c>
      <c r="AX1147" s="13" t="s">
        <v>73</v>
      </c>
      <c r="AY1147" s="239" t="s">
        <v>138</v>
      </c>
    </row>
    <row r="1148" s="14" customFormat="1">
      <c r="A1148" s="14"/>
      <c r="B1148" s="240"/>
      <c r="C1148" s="241"/>
      <c r="D1148" s="231" t="s">
        <v>149</v>
      </c>
      <c r="E1148" s="242" t="s">
        <v>1</v>
      </c>
      <c r="F1148" s="243" t="s">
        <v>81</v>
      </c>
      <c r="G1148" s="241"/>
      <c r="H1148" s="244">
        <v>1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149</v>
      </c>
      <c r="AU1148" s="250" t="s">
        <v>147</v>
      </c>
      <c r="AV1148" s="14" t="s">
        <v>147</v>
      </c>
      <c r="AW1148" s="14" t="s">
        <v>30</v>
      </c>
      <c r="AX1148" s="14" t="s">
        <v>73</v>
      </c>
      <c r="AY1148" s="250" t="s">
        <v>138</v>
      </c>
    </row>
    <row r="1149" s="13" customFormat="1">
      <c r="A1149" s="13"/>
      <c r="B1149" s="229"/>
      <c r="C1149" s="230"/>
      <c r="D1149" s="231" t="s">
        <v>149</v>
      </c>
      <c r="E1149" s="232" t="s">
        <v>1</v>
      </c>
      <c r="F1149" s="233" t="s">
        <v>187</v>
      </c>
      <c r="G1149" s="230"/>
      <c r="H1149" s="232" t="s">
        <v>1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9" t="s">
        <v>149</v>
      </c>
      <c r="AU1149" s="239" t="s">
        <v>147</v>
      </c>
      <c r="AV1149" s="13" t="s">
        <v>81</v>
      </c>
      <c r="AW1149" s="13" t="s">
        <v>30</v>
      </c>
      <c r="AX1149" s="13" t="s">
        <v>73</v>
      </c>
      <c r="AY1149" s="239" t="s">
        <v>138</v>
      </c>
    </row>
    <row r="1150" s="14" customFormat="1">
      <c r="A1150" s="14"/>
      <c r="B1150" s="240"/>
      <c r="C1150" s="241"/>
      <c r="D1150" s="231" t="s">
        <v>149</v>
      </c>
      <c r="E1150" s="242" t="s">
        <v>1</v>
      </c>
      <c r="F1150" s="243" t="s">
        <v>81</v>
      </c>
      <c r="G1150" s="241"/>
      <c r="H1150" s="244">
        <v>1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149</v>
      </c>
      <c r="AU1150" s="250" t="s">
        <v>147</v>
      </c>
      <c r="AV1150" s="14" t="s">
        <v>147</v>
      </c>
      <c r="AW1150" s="14" t="s">
        <v>30</v>
      </c>
      <c r="AX1150" s="14" t="s">
        <v>73</v>
      </c>
      <c r="AY1150" s="250" t="s">
        <v>138</v>
      </c>
    </row>
    <row r="1151" s="13" customFormat="1">
      <c r="A1151" s="13"/>
      <c r="B1151" s="229"/>
      <c r="C1151" s="230"/>
      <c r="D1151" s="231" t="s">
        <v>149</v>
      </c>
      <c r="E1151" s="232" t="s">
        <v>1</v>
      </c>
      <c r="F1151" s="233" t="s">
        <v>189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149</v>
      </c>
      <c r="AU1151" s="239" t="s">
        <v>147</v>
      </c>
      <c r="AV1151" s="13" t="s">
        <v>81</v>
      </c>
      <c r="AW1151" s="13" t="s">
        <v>30</v>
      </c>
      <c r="AX1151" s="13" t="s">
        <v>73</v>
      </c>
      <c r="AY1151" s="239" t="s">
        <v>138</v>
      </c>
    </row>
    <row r="1152" s="14" customFormat="1">
      <c r="A1152" s="14"/>
      <c r="B1152" s="240"/>
      <c r="C1152" s="241"/>
      <c r="D1152" s="231" t="s">
        <v>149</v>
      </c>
      <c r="E1152" s="242" t="s">
        <v>1</v>
      </c>
      <c r="F1152" s="243" t="s">
        <v>73</v>
      </c>
      <c r="G1152" s="241"/>
      <c r="H1152" s="244">
        <v>0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149</v>
      </c>
      <c r="AU1152" s="250" t="s">
        <v>147</v>
      </c>
      <c r="AV1152" s="14" t="s">
        <v>147</v>
      </c>
      <c r="AW1152" s="14" t="s">
        <v>30</v>
      </c>
      <c r="AX1152" s="14" t="s">
        <v>73</v>
      </c>
      <c r="AY1152" s="250" t="s">
        <v>138</v>
      </c>
    </row>
    <row r="1153" s="13" customFormat="1">
      <c r="A1153" s="13"/>
      <c r="B1153" s="229"/>
      <c r="C1153" s="230"/>
      <c r="D1153" s="231" t="s">
        <v>149</v>
      </c>
      <c r="E1153" s="232" t="s">
        <v>1</v>
      </c>
      <c r="F1153" s="233" t="s">
        <v>1344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149</v>
      </c>
      <c r="AU1153" s="239" t="s">
        <v>147</v>
      </c>
      <c r="AV1153" s="13" t="s">
        <v>81</v>
      </c>
      <c r="AW1153" s="13" t="s">
        <v>30</v>
      </c>
      <c r="AX1153" s="13" t="s">
        <v>73</v>
      </c>
      <c r="AY1153" s="239" t="s">
        <v>138</v>
      </c>
    </row>
    <row r="1154" s="14" customFormat="1">
      <c r="A1154" s="14"/>
      <c r="B1154" s="240"/>
      <c r="C1154" s="241"/>
      <c r="D1154" s="231" t="s">
        <v>149</v>
      </c>
      <c r="E1154" s="242" t="s">
        <v>1</v>
      </c>
      <c r="F1154" s="243" t="s">
        <v>81</v>
      </c>
      <c r="G1154" s="241"/>
      <c r="H1154" s="244">
        <v>1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149</v>
      </c>
      <c r="AU1154" s="250" t="s">
        <v>147</v>
      </c>
      <c r="AV1154" s="14" t="s">
        <v>147</v>
      </c>
      <c r="AW1154" s="14" t="s">
        <v>30</v>
      </c>
      <c r="AX1154" s="14" t="s">
        <v>73</v>
      </c>
      <c r="AY1154" s="250" t="s">
        <v>138</v>
      </c>
    </row>
    <row r="1155" s="13" customFormat="1">
      <c r="A1155" s="13"/>
      <c r="B1155" s="229"/>
      <c r="C1155" s="230"/>
      <c r="D1155" s="231" t="s">
        <v>149</v>
      </c>
      <c r="E1155" s="232" t="s">
        <v>1</v>
      </c>
      <c r="F1155" s="233" t="s">
        <v>193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149</v>
      </c>
      <c r="AU1155" s="239" t="s">
        <v>147</v>
      </c>
      <c r="AV1155" s="13" t="s">
        <v>81</v>
      </c>
      <c r="AW1155" s="13" t="s">
        <v>30</v>
      </c>
      <c r="AX1155" s="13" t="s">
        <v>73</v>
      </c>
      <c r="AY1155" s="239" t="s">
        <v>138</v>
      </c>
    </row>
    <row r="1156" s="14" customFormat="1">
      <c r="A1156" s="14"/>
      <c r="B1156" s="240"/>
      <c r="C1156" s="241"/>
      <c r="D1156" s="231" t="s">
        <v>149</v>
      </c>
      <c r="E1156" s="242" t="s">
        <v>1</v>
      </c>
      <c r="F1156" s="243" t="s">
        <v>73</v>
      </c>
      <c r="G1156" s="241"/>
      <c r="H1156" s="244">
        <v>0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149</v>
      </c>
      <c r="AU1156" s="250" t="s">
        <v>147</v>
      </c>
      <c r="AV1156" s="14" t="s">
        <v>147</v>
      </c>
      <c r="AW1156" s="14" t="s">
        <v>30</v>
      </c>
      <c r="AX1156" s="14" t="s">
        <v>73</v>
      </c>
      <c r="AY1156" s="250" t="s">
        <v>138</v>
      </c>
    </row>
    <row r="1157" s="15" customFormat="1">
      <c r="A1157" s="15"/>
      <c r="B1157" s="262"/>
      <c r="C1157" s="263"/>
      <c r="D1157" s="231" t="s">
        <v>149</v>
      </c>
      <c r="E1157" s="264" t="s">
        <v>1</v>
      </c>
      <c r="F1157" s="265" t="s">
        <v>165</v>
      </c>
      <c r="G1157" s="263"/>
      <c r="H1157" s="266">
        <v>3</v>
      </c>
      <c r="I1157" s="267"/>
      <c r="J1157" s="263"/>
      <c r="K1157" s="263"/>
      <c r="L1157" s="268"/>
      <c r="M1157" s="269"/>
      <c r="N1157" s="270"/>
      <c r="O1157" s="270"/>
      <c r="P1157" s="270"/>
      <c r="Q1157" s="270"/>
      <c r="R1157" s="270"/>
      <c r="S1157" s="270"/>
      <c r="T1157" s="271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72" t="s">
        <v>149</v>
      </c>
      <c r="AU1157" s="272" t="s">
        <v>147</v>
      </c>
      <c r="AV1157" s="15" t="s">
        <v>146</v>
      </c>
      <c r="AW1157" s="15" t="s">
        <v>30</v>
      </c>
      <c r="AX1157" s="15" t="s">
        <v>81</v>
      </c>
      <c r="AY1157" s="272" t="s">
        <v>138</v>
      </c>
    </row>
    <row r="1158" s="2" customFormat="1" ht="24.15" customHeight="1">
      <c r="A1158" s="38"/>
      <c r="B1158" s="39"/>
      <c r="C1158" s="215" t="s">
        <v>1345</v>
      </c>
      <c r="D1158" s="215" t="s">
        <v>142</v>
      </c>
      <c r="E1158" s="216" t="s">
        <v>1346</v>
      </c>
      <c r="F1158" s="217" t="s">
        <v>1347</v>
      </c>
      <c r="G1158" s="218" t="s">
        <v>161</v>
      </c>
      <c r="H1158" s="219">
        <v>10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401</v>
      </c>
      <c r="AT1158" s="227" t="s">
        <v>142</v>
      </c>
      <c r="AU1158" s="227" t="s">
        <v>147</v>
      </c>
      <c r="AY1158" s="17" t="s">
        <v>138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147</v>
      </c>
      <c r="BK1158" s="228">
        <f>ROUND(I1158*H1158,2)</f>
        <v>0</v>
      </c>
      <c r="BL1158" s="17" t="s">
        <v>401</v>
      </c>
      <c r="BM1158" s="227" t="s">
        <v>1348</v>
      </c>
    </row>
    <row r="1159" s="13" customFormat="1">
      <c r="A1159" s="13"/>
      <c r="B1159" s="229"/>
      <c r="C1159" s="230"/>
      <c r="D1159" s="231" t="s">
        <v>149</v>
      </c>
      <c r="E1159" s="232" t="s">
        <v>1</v>
      </c>
      <c r="F1159" s="233" t="s">
        <v>1349</v>
      </c>
      <c r="G1159" s="230"/>
      <c r="H1159" s="232" t="s">
        <v>1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149</v>
      </c>
      <c r="AU1159" s="239" t="s">
        <v>147</v>
      </c>
      <c r="AV1159" s="13" t="s">
        <v>81</v>
      </c>
      <c r="AW1159" s="13" t="s">
        <v>30</v>
      </c>
      <c r="AX1159" s="13" t="s">
        <v>73</v>
      </c>
      <c r="AY1159" s="239" t="s">
        <v>138</v>
      </c>
    </row>
    <row r="1160" s="14" customFormat="1">
      <c r="A1160" s="14"/>
      <c r="B1160" s="240"/>
      <c r="C1160" s="241"/>
      <c r="D1160" s="231" t="s">
        <v>149</v>
      </c>
      <c r="E1160" s="242" t="s">
        <v>1</v>
      </c>
      <c r="F1160" s="243" t="s">
        <v>139</v>
      </c>
      <c r="G1160" s="241"/>
      <c r="H1160" s="244">
        <v>3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149</v>
      </c>
      <c r="AU1160" s="250" t="s">
        <v>147</v>
      </c>
      <c r="AV1160" s="14" t="s">
        <v>147</v>
      </c>
      <c r="AW1160" s="14" t="s">
        <v>30</v>
      </c>
      <c r="AX1160" s="14" t="s">
        <v>73</v>
      </c>
      <c r="AY1160" s="250" t="s">
        <v>138</v>
      </c>
    </row>
    <row r="1161" s="13" customFormat="1">
      <c r="A1161" s="13"/>
      <c r="B1161" s="229"/>
      <c r="C1161" s="230"/>
      <c r="D1161" s="231" t="s">
        <v>149</v>
      </c>
      <c r="E1161" s="232" t="s">
        <v>1</v>
      </c>
      <c r="F1161" s="233" t="s">
        <v>1350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149</v>
      </c>
      <c r="AU1161" s="239" t="s">
        <v>147</v>
      </c>
      <c r="AV1161" s="13" t="s">
        <v>81</v>
      </c>
      <c r="AW1161" s="13" t="s">
        <v>30</v>
      </c>
      <c r="AX1161" s="13" t="s">
        <v>73</v>
      </c>
      <c r="AY1161" s="239" t="s">
        <v>138</v>
      </c>
    </row>
    <row r="1162" s="14" customFormat="1">
      <c r="A1162" s="14"/>
      <c r="B1162" s="240"/>
      <c r="C1162" s="241"/>
      <c r="D1162" s="231" t="s">
        <v>149</v>
      </c>
      <c r="E1162" s="242" t="s">
        <v>1</v>
      </c>
      <c r="F1162" s="243" t="s">
        <v>1351</v>
      </c>
      <c r="G1162" s="241"/>
      <c r="H1162" s="244">
        <v>4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149</v>
      </c>
      <c r="AU1162" s="250" t="s">
        <v>147</v>
      </c>
      <c r="AV1162" s="14" t="s">
        <v>147</v>
      </c>
      <c r="AW1162" s="14" t="s">
        <v>30</v>
      </c>
      <c r="AX1162" s="14" t="s">
        <v>73</v>
      </c>
      <c r="AY1162" s="250" t="s">
        <v>138</v>
      </c>
    </row>
    <row r="1163" s="13" customFormat="1">
      <c r="A1163" s="13"/>
      <c r="B1163" s="229"/>
      <c r="C1163" s="230"/>
      <c r="D1163" s="231" t="s">
        <v>149</v>
      </c>
      <c r="E1163" s="232" t="s">
        <v>1</v>
      </c>
      <c r="F1163" s="233" t="s">
        <v>744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149</v>
      </c>
      <c r="AU1163" s="239" t="s">
        <v>147</v>
      </c>
      <c r="AV1163" s="13" t="s">
        <v>81</v>
      </c>
      <c r="AW1163" s="13" t="s">
        <v>30</v>
      </c>
      <c r="AX1163" s="13" t="s">
        <v>73</v>
      </c>
      <c r="AY1163" s="239" t="s">
        <v>138</v>
      </c>
    </row>
    <row r="1164" s="14" customFormat="1">
      <c r="A1164" s="14"/>
      <c r="B1164" s="240"/>
      <c r="C1164" s="241"/>
      <c r="D1164" s="231" t="s">
        <v>149</v>
      </c>
      <c r="E1164" s="242" t="s">
        <v>1</v>
      </c>
      <c r="F1164" s="243" t="s">
        <v>139</v>
      </c>
      <c r="G1164" s="241"/>
      <c r="H1164" s="244">
        <v>3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149</v>
      </c>
      <c r="AU1164" s="250" t="s">
        <v>147</v>
      </c>
      <c r="AV1164" s="14" t="s">
        <v>147</v>
      </c>
      <c r="AW1164" s="14" t="s">
        <v>30</v>
      </c>
      <c r="AX1164" s="14" t="s">
        <v>73</v>
      </c>
      <c r="AY1164" s="250" t="s">
        <v>138</v>
      </c>
    </row>
    <row r="1165" s="15" customFormat="1">
      <c r="A1165" s="15"/>
      <c r="B1165" s="262"/>
      <c r="C1165" s="263"/>
      <c r="D1165" s="231" t="s">
        <v>149</v>
      </c>
      <c r="E1165" s="264" t="s">
        <v>1</v>
      </c>
      <c r="F1165" s="265" t="s">
        <v>165</v>
      </c>
      <c r="G1165" s="263"/>
      <c r="H1165" s="266">
        <v>10</v>
      </c>
      <c r="I1165" s="267"/>
      <c r="J1165" s="263"/>
      <c r="K1165" s="263"/>
      <c r="L1165" s="268"/>
      <c r="M1165" s="269"/>
      <c r="N1165" s="270"/>
      <c r="O1165" s="270"/>
      <c r="P1165" s="270"/>
      <c r="Q1165" s="270"/>
      <c r="R1165" s="270"/>
      <c r="S1165" s="270"/>
      <c r="T1165" s="271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72" t="s">
        <v>149</v>
      </c>
      <c r="AU1165" s="272" t="s">
        <v>147</v>
      </c>
      <c r="AV1165" s="15" t="s">
        <v>146</v>
      </c>
      <c r="AW1165" s="15" t="s">
        <v>30</v>
      </c>
      <c r="AX1165" s="15" t="s">
        <v>81</v>
      </c>
      <c r="AY1165" s="272" t="s">
        <v>138</v>
      </c>
    </row>
    <row r="1166" s="2" customFormat="1" ht="24.15" customHeight="1">
      <c r="A1166" s="38"/>
      <c r="B1166" s="39"/>
      <c r="C1166" s="215" t="s">
        <v>1352</v>
      </c>
      <c r="D1166" s="215" t="s">
        <v>142</v>
      </c>
      <c r="E1166" s="216" t="s">
        <v>1353</v>
      </c>
      <c r="F1166" s="217" t="s">
        <v>1354</v>
      </c>
      <c r="G1166" s="218" t="s">
        <v>161</v>
      </c>
      <c r="H1166" s="219">
        <v>6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401</v>
      </c>
      <c r="AT1166" s="227" t="s">
        <v>142</v>
      </c>
      <c r="AU1166" s="227" t="s">
        <v>147</v>
      </c>
      <c r="AY1166" s="17" t="s">
        <v>138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147</v>
      </c>
      <c r="BK1166" s="228">
        <f>ROUND(I1166*H1166,2)</f>
        <v>0</v>
      </c>
      <c r="BL1166" s="17" t="s">
        <v>401</v>
      </c>
      <c r="BM1166" s="227" t="s">
        <v>1355</v>
      </c>
    </row>
    <row r="1167" s="13" customFormat="1">
      <c r="A1167" s="13"/>
      <c r="B1167" s="229"/>
      <c r="C1167" s="230"/>
      <c r="D1167" s="231" t="s">
        <v>149</v>
      </c>
      <c r="E1167" s="232" t="s">
        <v>1</v>
      </c>
      <c r="F1167" s="233" t="s">
        <v>987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149</v>
      </c>
      <c r="AU1167" s="239" t="s">
        <v>147</v>
      </c>
      <c r="AV1167" s="13" t="s">
        <v>81</v>
      </c>
      <c r="AW1167" s="13" t="s">
        <v>30</v>
      </c>
      <c r="AX1167" s="13" t="s">
        <v>73</v>
      </c>
      <c r="AY1167" s="239" t="s">
        <v>138</v>
      </c>
    </row>
    <row r="1168" s="14" customFormat="1">
      <c r="A1168" s="14"/>
      <c r="B1168" s="240"/>
      <c r="C1168" s="241"/>
      <c r="D1168" s="231" t="s">
        <v>149</v>
      </c>
      <c r="E1168" s="242" t="s">
        <v>1</v>
      </c>
      <c r="F1168" s="243" t="s">
        <v>81</v>
      </c>
      <c r="G1168" s="241"/>
      <c r="H1168" s="244">
        <v>1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149</v>
      </c>
      <c r="AU1168" s="250" t="s">
        <v>147</v>
      </c>
      <c r="AV1168" s="14" t="s">
        <v>147</v>
      </c>
      <c r="AW1168" s="14" t="s">
        <v>30</v>
      </c>
      <c r="AX1168" s="14" t="s">
        <v>73</v>
      </c>
      <c r="AY1168" s="250" t="s">
        <v>138</v>
      </c>
    </row>
    <row r="1169" s="13" customFormat="1">
      <c r="A1169" s="13"/>
      <c r="B1169" s="229"/>
      <c r="C1169" s="230"/>
      <c r="D1169" s="231" t="s">
        <v>149</v>
      </c>
      <c r="E1169" s="232" t="s">
        <v>1</v>
      </c>
      <c r="F1169" s="233" t="s">
        <v>1323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149</v>
      </c>
      <c r="AU1169" s="239" t="s">
        <v>147</v>
      </c>
      <c r="AV1169" s="13" t="s">
        <v>81</v>
      </c>
      <c r="AW1169" s="13" t="s">
        <v>30</v>
      </c>
      <c r="AX1169" s="13" t="s">
        <v>73</v>
      </c>
      <c r="AY1169" s="239" t="s">
        <v>138</v>
      </c>
    </row>
    <row r="1170" s="14" customFormat="1">
      <c r="A1170" s="14"/>
      <c r="B1170" s="240"/>
      <c r="C1170" s="241"/>
      <c r="D1170" s="231" t="s">
        <v>149</v>
      </c>
      <c r="E1170" s="242" t="s">
        <v>1</v>
      </c>
      <c r="F1170" s="243" t="s">
        <v>81</v>
      </c>
      <c r="G1170" s="241"/>
      <c r="H1170" s="244">
        <v>1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149</v>
      </c>
      <c r="AU1170" s="250" t="s">
        <v>147</v>
      </c>
      <c r="AV1170" s="14" t="s">
        <v>147</v>
      </c>
      <c r="AW1170" s="14" t="s">
        <v>30</v>
      </c>
      <c r="AX1170" s="14" t="s">
        <v>73</v>
      </c>
      <c r="AY1170" s="250" t="s">
        <v>138</v>
      </c>
    </row>
    <row r="1171" s="13" customFormat="1">
      <c r="A1171" s="13"/>
      <c r="B1171" s="229"/>
      <c r="C1171" s="230"/>
      <c r="D1171" s="231" t="s">
        <v>149</v>
      </c>
      <c r="E1171" s="232" t="s">
        <v>1</v>
      </c>
      <c r="F1171" s="233" t="s">
        <v>1324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149</v>
      </c>
      <c r="AU1171" s="239" t="s">
        <v>147</v>
      </c>
      <c r="AV1171" s="13" t="s">
        <v>81</v>
      </c>
      <c r="AW1171" s="13" t="s">
        <v>30</v>
      </c>
      <c r="AX1171" s="13" t="s">
        <v>73</v>
      </c>
      <c r="AY1171" s="239" t="s">
        <v>138</v>
      </c>
    </row>
    <row r="1172" s="14" customFormat="1">
      <c r="A1172" s="14"/>
      <c r="B1172" s="240"/>
      <c r="C1172" s="241"/>
      <c r="D1172" s="231" t="s">
        <v>149</v>
      </c>
      <c r="E1172" s="242" t="s">
        <v>1</v>
      </c>
      <c r="F1172" s="243" t="s">
        <v>81</v>
      </c>
      <c r="G1172" s="241"/>
      <c r="H1172" s="244">
        <v>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149</v>
      </c>
      <c r="AU1172" s="250" t="s">
        <v>147</v>
      </c>
      <c r="AV1172" s="14" t="s">
        <v>147</v>
      </c>
      <c r="AW1172" s="14" t="s">
        <v>30</v>
      </c>
      <c r="AX1172" s="14" t="s">
        <v>73</v>
      </c>
      <c r="AY1172" s="250" t="s">
        <v>138</v>
      </c>
    </row>
    <row r="1173" s="13" customFormat="1">
      <c r="A1173" s="13"/>
      <c r="B1173" s="229"/>
      <c r="C1173" s="230"/>
      <c r="D1173" s="231" t="s">
        <v>149</v>
      </c>
      <c r="E1173" s="232" t="s">
        <v>1</v>
      </c>
      <c r="F1173" s="233" t="s">
        <v>1325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149</v>
      </c>
      <c r="AU1173" s="239" t="s">
        <v>147</v>
      </c>
      <c r="AV1173" s="13" t="s">
        <v>81</v>
      </c>
      <c r="AW1173" s="13" t="s">
        <v>30</v>
      </c>
      <c r="AX1173" s="13" t="s">
        <v>73</v>
      </c>
      <c r="AY1173" s="239" t="s">
        <v>138</v>
      </c>
    </row>
    <row r="1174" s="14" customFormat="1">
      <c r="A1174" s="14"/>
      <c r="B1174" s="240"/>
      <c r="C1174" s="241"/>
      <c r="D1174" s="231" t="s">
        <v>149</v>
      </c>
      <c r="E1174" s="242" t="s">
        <v>1</v>
      </c>
      <c r="F1174" s="243" t="s">
        <v>81</v>
      </c>
      <c r="G1174" s="241"/>
      <c r="H1174" s="244">
        <v>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149</v>
      </c>
      <c r="AU1174" s="250" t="s">
        <v>147</v>
      </c>
      <c r="AV1174" s="14" t="s">
        <v>147</v>
      </c>
      <c r="AW1174" s="14" t="s">
        <v>30</v>
      </c>
      <c r="AX1174" s="14" t="s">
        <v>73</v>
      </c>
      <c r="AY1174" s="250" t="s">
        <v>138</v>
      </c>
    </row>
    <row r="1175" s="13" customFormat="1">
      <c r="A1175" s="13"/>
      <c r="B1175" s="229"/>
      <c r="C1175" s="230"/>
      <c r="D1175" s="231" t="s">
        <v>149</v>
      </c>
      <c r="E1175" s="232" t="s">
        <v>1</v>
      </c>
      <c r="F1175" s="233" t="s">
        <v>1326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149</v>
      </c>
      <c r="AU1175" s="239" t="s">
        <v>147</v>
      </c>
      <c r="AV1175" s="13" t="s">
        <v>81</v>
      </c>
      <c r="AW1175" s="13" t="s">
        <v>30</v>
      </c>
      <c r="AX1175" s="13" t="s">
        <v>73</v>
      </c>
      <c r="AY1175" s="239" t="s">
        <v>138</v>
      </c>
    </row>
    <row r="1176" s="14" customFormat="1">
      <c r="A1176" s="14"/>
      <c r="B1176" s="240"/>
      <c r="C1176" s="241"/>
      <c r="D1176" s="231" t="s">
        <v>149</v>
      </c>
      <c r="E1176" s="242" t="s">
        <v>1</v>
      </c>
      <c r="F1176" s="243" t="s">
        <v>521</v>
      </c>
      <c r="G1176" s="241"/>
      <c r="H1176" s="244">
        <v>2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149</v>
      </c>
      <c r="AU1176" s="250" t="s">
        <v>147</v>
      </c>
      <c r="AV1176" s="14" t="s">
        <v>147</v>
      </c>
      <c r="AW1176" s="14" t="s">
        <v>30</v>
      </c>
      <c r="AX1176" s="14" t="s">
        <v>73</v>
      </c>
      <c r="AY1176" s="250" t="s">
        <v>138</v>
      </c>
    </row>
    <row r="1177" s="15" customFormat="1">
      <c r="A1177" s="15"/>
      <c r="B1177" s="262"/>
      <c r="C1177" s="263"/>
      <c r="D1177" s="231" t="s">
        <v>149</v>
      </c>
      <c r="E1177" s="264" t="s">
        <v>1</v>
      </c>
      <c r="F1177" s="265" t="s">
        <v>165</v>
      </c>
      <c r="G1177" s="263"/>
      <c r="H1177" s="266">
        <v>6</v>
      </c>
      <c r="I1177" s="267"/>
      <c r="J1177" s="263"/>
      <c r="K1177" s="263"/>
      <c r="L1177" s="268"/>
      <c r="M1177" s="269"/>
      <c r="N1177" s="270"/>
      <c r="O1177" s="270"/>
      <c r="P1177" s="270"/>
      <c r="Q1177" s="270"/>
      <c r="R1177" s="270"/>
      <c r="S1177" s="270"/>
      <c r="T1177" s="271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72" t="s">
        <v>149</v>
      </c>
      <c r="AU1177" s="272" t="s">
        <v>147</v>
      </c>
      <c r="AV1177" s="15" t="s">
        <v>146</v>
      </c>
      <c r="AW1177" s="15" t="s">
        <v>30</v>
      </c>
      <c r="AX1177" s="15" t="s">
        <v>81</v>
      </c>
      <c r="AY1177" s="272" t="s">
        <v>138</v>
      </c>
    </row>
    <row r="1178" s="2" customFormat="1" ht="24.15" customHeight="1">
      <c r="A1178" s="38"/>
      <c r="B1178" s="39"/>
      <c r="C1178" s="251" t="s">
        <v>1356</v>
      </c>
      <c r="D1178" s="251" t="s">
        <v>153</v>
      </c>
      <c r="E1178" s="252" t="s">
        <v>1357</v>
      </c>
      <c r="F1178" s="253" t="s">
        <v>1358</v>
      </c>
      <c r="G1178" s="254" t="s">
        <v>161</v>
      </c>
      <c r="H1178" s="255">
        <v>2</v>
      </c>
      <c r="I1178" s="256"/>
      <c r="J1178" s="257">
        <f>ROUND(I1178*H1178,2)</f>
        <v>0</v>
      </c>
      <c r="K1178" s="258"/>
      <c r="L1178" s="259"/>
      <c r="M1178" s="260" t="s">
        <v>1</v>
      </c>
      <c r="N1178" s="261" t="s">
        <v>39</v>
      </c>
      <c r="O1178" s="91"/>
      <c r="P1178" s="225">
        <f>O1178*H1178</f>
        <v>0</v>
      </c>
      <c r="Q1178" s="225">
        <v>0.00108</v>
      </c>
      <c r="R1178" s="225">
        <f>Q1178*H1178</f>
        <v>0.00216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336</v>
      </c>
      <c r="AT1178" s="227" t="s">
        <v>153</v>
      </c>
      <c r="AU1178" s="227" t="s">
        <v>147</v>
      </c>
      <c r="AY1178" s="17" t="s">
        <v>138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147</v>
      </c>
      <c r="BK1178" s="228">
        <f>ROUND(I1178*H1178,2)</f>
        <v>0</v>
      </c>
      <c r="BL1178" s="17" t="s">
        <v>401</v>
      </c>
      <c r="BM1178" s="227" t="s">
        <v>1359</v>
      </c>
    </row>
    <row r="1179" s="2" customFormat="1" ht="24.15" customHeight="1">
      <c r="A1179" s="38"/>
      <c r="B1179" s="39"/>
      <c r="C1179" s="251" t="s">
        <v>1360</v>
      </c>
      <c r="D1179" s="251" t="s">
        <v>153</v>
      </c>
      <c r="E1179" s="252" t="s">
        <v>1361</v>
      </c>
      <c r="F1179" s="253" t="s">
        <v>1362</v>
      </c>
      <c r="G1179" s="254" t="s">
        <v>161</v>
      </c>
      <c r="H1179" s="255">
        <v>4</v>
      </c>
      <c r="I1179" s="256"/>
      <c r="J1179" s="257">
        <f>ROUND(I1179*H1179,2)</f>
        <v>0</v>
      </c>
      <c r="K1179" s="258"/>
      <c r="L1179" s="259"/>
      <c r="M1179" s="260" t="s">
        <v>1</v>
      </c>
      <c r="N1179" s="261" t="s">
        <v>39</v>
      </c>
      <c r="O1179" s="91"/>
      <c r="P1179" s="225">
        <f>O1179*H1179</f>
        <v>0</v>
      </c>
      <c r="Q1179" s="225">
        <v>0.00123</v>
      </c>
      <c r="R1179" s="225">
        <f>Q1179*H1179</f>
        <v>0.0049199999999999999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336</v>
      </c>
      <c r="AT1179" s="227" t="s">
        <v>153</v>
      </c>
      <c r="AU1179" s="227" t="s">
        <v>147</v>
      </c>
      <c r="AY1179" s="17" t="s">
        <v>138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147</v>
      </c>
      <c r="BK1179" s="228">
        <f>ROUND(I1179*H1179,2)</f>
        <v>0</v>
      </c>
      <c r="BL1179" s="17" t="s">
        <v>401</v>
      </c>
      <c r="BM1179" s="227" t="s">
        <v>1363</v>
      </c>
    </row>
    <row r="1180" s="13" customFormat="1">
      <c r="A1180" s="13"/>
      <c r="B1180" s="229"/>
      <c r="C1180" s="230"/>
      <c r="D1180" s="231" t="s">
        <v>149</v>
      </c>
      <c r="E1180" s="232" t="s">
        <v>1</v>
      </c>
      <c r="F1180" s="233" t="s">
        <v>988</v>
      </c>
      <c r="G1180" s="230"/>
      <c r="H1180" s="232" t="s">
        <v>1</v>
      </c>
      <c r="I1180" s="234"/>
      <c r="J1180" s="230"/>
      <c r="K1180" s="230"/>
      <c r="L1180" s="235"/>
      <c r="M1180" s="236"/>
      <c r="N1180" s="237"/>
      <c r="O1180" s="237"/>
      <c r="P1180" s="237"/>
      <c r="Q1180" s="237"/>
      <c r="R1180" s="237"/>
      <c r="S1180" s="237"/>
      <c r="T1180" s="238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9" t="s">
        <v>149</v>
      </c>
      <c r="AU1180" s="239" t="s">
        <v>147</v>
      </c>
      <c r="AV1180" s="13" t="s">
        <v>81</v>
      </c>
      <c r="AW1180" s="13" t="s">
        <v>30</v>
      </c>
      <c r="AX1180" s="13" t="s">
        <v>73</v>
      </c>
      <c r="AY1180" s="239" t="s">
        <v>138</v>
      </c>
    </row>
    <row r="1181" s="14" customFormat="1">
      <c r="A1181" s="14"/>
      <c r="B1181" s="240"/>
      <c r="C1181" s="241"/>
      <c r="D1181" s="231" t="s">
        <v>149</v>
      </c>
      <c r="E1181" s="242" t="s">
        <v>1</v>
      </c>
      <c r="F1181" s="243" t="s">
        <v>521</v>
      </c>
      <c r="G1181" s="241"/>
      <c r="H1181" s="244">
        <v>2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149</v>
      </c>
      <c r="AU1181" s="250" t="s">
        <v>147</v>
      </c>
      <c r="AV1181" s="14" t="s">
        <v>147</v>
      </c>
      <c r="AW1181" s="14" t="s">
        <v>30</v>
      </c>
      <c r="AX1181" s="14" t="s">
        <v>73</v>
      </c>
      <c r="AY1181" s="250" t="s">
        <v>138</v>
      </c>
    </row>
    <row r="1182" s="13" customFormat="1">
      <c r="A1182" s="13"/>
      <c r="B1182" s="229"/>
      <c r="C1182" s="230"/>
      <c r="D1182" s="231" t="s">
        <v>149</v>
      </c>
      <c r="E1182" s="232" t="s">
        <v>1</v>
      </c>
      <c r="F1182" s="233" t="s">
        <v>990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149</v>
      </c>
      <c r="AU1182" s="239" t="s">
        <v>147</v>
      </c>
      <c r="AV1182" s="13" t="s">
        <v>81</v>
      </c>
      <c r="AW1182" s="13" t="s">
        <v>30</v>
      </c>
      <c r="AX1182" s="13" t="s">
        <v>73</v>
      </c>
      <c r="AY1182" s="239" t="s">
        <v>138</v>
      </c>
    </row>
    <row r="1183" s="14" customFormat="1">
      <c r="A1183" s="14"/>
      <c r="B1183" s="240"/>
      <c r="C1183" s="241"/>
      <c r="D1183" s="231" t="s">
        <v>149</v>
      </c>
      <c r="E1183" s="242" t="s">
        <v>1</v>
      </c>
      <c r="F1183" s="243" t="s">
        <v>81</v>
      </c>
      <c r="G1183" s="241"/>
      <c r="H1183" s="244">
        <v>1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149</v>
      </c>
      <c r="AU1183" s="250" t="s">
        <v>147</v>
      </c>
      <c r="AV1183" s="14" t="s">
        <v>147</v>
      </c>
      <c r="AW1183" s="14" t="s">
        <v>30</v>
      </c>
      <c r="AX1183" s="14" t="s">
        <v>73</v>
      </c>
      <c r="AY1183" s="250" t="s">
        <v>138</v>
      </c>
    </row>
    <row r="1184" s="13" customFormat="1">
      <c r="A1184" s="13"/>
      <c r="B1184" s="229"/>
      <c r="C1184" s="230"/>
      <c r="D1184" s="231" t="s">
        <v>149</v>
      </c>
      <c r="E1184" s="232" t="s">
        <v>1</v>
      </c>
      <c r="F1184" s="233" t="s">
        <v>744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149</v>
      </c>
      <c r="AU1184" s="239" t="s">
        <v>147</v>
      </c>
      <c r="AV1184" s="13" t="s">
        <v>81</v>
      </c>
      <c r="AW1184" s="13" t="s">
        <v>30</v>
      </c>
      <c r="AX1184" s="13" t="s">
        <v>73</v>
      </c>
      <c r="AY1184" s="239" t="s">
        <v>138</v>
      </c>
    </row>
    <row r="1185" s="14" customFormat="1">
      <c r="A1185" s="14"/>
      <c r="B1185" s="240"/>
      <c r="C1185" s="241"/>
      <c r="D1185" s="231" t="s">
        <v>149</v>
      </c>
      <c r="E1185" s="242" t="s">
        <v>1</v>
      </c>
      <c r="F1185" s="243" t="s">
        <v>81</v>
      </c>
      <c r="G1185" s="241"/>
      <c r="H1185" s="244">
        <v>1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149</v>
      </c>
      <c r="AU1185" s="250" t="s">
        <v>147</v>
      </c>
      <c r="AV1185" s="14" t="s">
        <v>147</v>
      </c>
      <c r="AW1185" s="14" t="s">
        <v>30</v>
      </c>
      <c r="AX1185" s="14" t="s">
        <v>73</v>
      </c>
      <c r="AY1185" s="250" t="s">
        <v>138</v>
      </c>
    </row>
    <row r="1186" s="15" customFormat="1">
      <c r="A1186" s="15"/>
      <c r="B1186" s="262"/>
      <c r="C1186" s="263"/>
      <c r="D1186" s="231" t="s">
        <v>149</v>
      </c>
      <c r="E1186" s="264" t="s">
        <v>1</v>
      </c>
      <c r="F1186" s="265" t="s">
        <v>165</v>
      </c>
      <c r="G1186" s="263"/>
      <c r="H1186" s="266">
        <v>4</v>
      </c>
      <c r="I1186" s="267"/>
      <c r="J1186" s="263"/>
      <c r="K1186" s="263"/>
      <c r="L1186" s="268"/>
      <c r="M1186" s="269"/>
      <c r="N1186" s="270"/>
      <c r="O1186" s="270"/>
      <c r="P1186" s="270"/>
      <c r="Q1186" s="270"/>
      <c r="R1186" s="270"/>
      <c r="S1186" s="270"/>
      <c r="T1186" s="271"/>
      <c r="U1186" s="15"/>
      <c r="V1186" s="15"/>
      <c r="W1186" s="15"/>
      <c r="X1186" s="15"/>
      <c r="Y1186" s="15"/>
      <c r="Z1186" s="15"/>
      <c r="AA1186" s="15"/>
      <c r="AB1186" s="15"/>
      <c r="AC1186" s="15"/>
      <c r="AD1186" s="15"/>
      <c r="AE1186" s="15"/>
      <c r="AT1186" s="272" t="s">
        <v>149</v>
      </c>
      <c r="AU1186" s="272" t="s">
        <v>147</v>
      </c>
      <c r="AV1186" s="15" t="s">
        <v>146</v>
      </c>
      <c r="AW1186" s="15" t="s">
        <v>30</v>
      </c>
      <c r="AX1186" s="15" t="s">
        <v>81</v>
      </c>
      <c r="AY1186" s="272" t="s">
        <v>138</v>
      </c>
    </row>
    <row r="1187" s="2" customFormat="1" ht="14.4" customHeight="1">
      <c r="A1187" s="38"/>
      <c r="B1187" s="39"/>
      <c r="C1187" s="215" t="s">
        <v>1364</v>
      </c>
      <c r="D1187" s="215" t="s">
        <v>142</v>
      </c>
      <c r="E1187" s="216" t="s">
        <v>1365</v>
      </c>
      <c r="F1187" s="217" t="s">
        <v>1366</v>
      </c>
      <c r="G1187" s="218" t="s">
        <v>161</v>
      </c>
      <c r="H1187" s="219">
        <v>2</v>
      </c>
      <c r="I1187" s="220"/>
      <c r="J1187" s="221">
        <f>ROUND(I1187*H1187,2)</f>
        <v>0</v>
      </c>
      <c r="K1187" s="222"/>
      <c r="L1187" s="44"/>
      <c r="M1187" s="223" t="s">
        <v>1</v>
      </c>
      <c r="N1187" s="224" t="s">
        <v>39</v>
      </c>
      <c r="O1187" s="91"/>
      <c r="P1187" s="225">
        <f>O1187*H1187</f>
        <v>0</v>
      </c>
      <c r="Q1187" s="225">
        <v>0</v>
      </c>
      <c r="R1187" s="225">
        <f>Q1187*H1187</f>
        <v>0</v>
      </c>
      <c r="S1187" s="225">
        <v>0</v>
      </c>
      <c r="T1187" s="226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7" t="s">
        <v>401</v>
      </c>
      <c r="AT1187" s="227" t="s">
        <v>142</v>
      </c>
      <c r="AU1187" s="227" t="s">
        <v>147</v>
      </c>
      <c r="AY1187" s="17" t="s">
        <v>138</v>
      </c>
      <c r="BE1187" s="228">
        <f>IF(N1187="základní",J1187,0)</f>
        <v>0</v>
      </c>
      <c r="BF1187" s="228">
        <f>IF(N1187="snížená",J1187,0)</f>
        <v>0</v>
      </c>
      <c r="BG1187" s="228">
        <f>IF(N1187="zákl. přenesená",J1187,0)</f>
        <v>0</v>
      </c>
      <c r="BH1187" s="228">
        <f>IF(N1187="sníž. přenesená",J1187,0)</f>
        <v>0</v>
      </c>
      <c r="BI1187" s="228">
        <f>IF(N1187="nulová",J1187,0)</f>
        <v>0</v>
      </c>
      <c r="BJ1187" s="17" t="s">
        <v>147</v>
      </c>
      <c r="BK1187" s="228">
        <f>ROUND(I1187*H1187,2)</f>
        <v>0</v>
      </c>
      <c r="BL1187" s="17" t="s">
        <v>401</v>
      </c>
      <c r="BM1187" s="227" t="s">
        <v>1367</v>
      </c>
    </row>
    <row r="1188" s="13" customFormat="1">
      <c r="A1188" s="13"/>
      <c r="B1188" s="229"/>
      <c r="C1188" s="230"/>
      <c r="D1188" s="231" t="s">
        <v>149</v>
      </c>
      <c r="E1188" s="232" t="s">
        <v>1</v>
      </c>
      <c r="F1188" s="233" t="s">
        <v>301</v>
      </c>
      <c r="G1188" s="230"/>
      <c r="H1188" s="232" t="s">
        <v>1</v>
      </c>
      <c r="I1188" s="234"/>
      <c r="J1188" s="230"/>
      <c r="K1188" s="230"/>
      <c r="L1188" s="235"/>
      <c r="M1188" s="236"/>
      <c r="N1188" s="237"/>
      <c r="O1188" s="237"/>
      <c r="P1188" s="237"/>
      <c r="Q1188" s="237"/>
      <c r="R1188" s="237"/>
      <c r="S1188" s="237"/>
      <c r="T1188" s="238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9" t="s">
        <v>149</v>
      </c>
      <c r="AU1188" s="239" t="s">
        <v>147</v>
      </c>
      <c r="AV1188" s="13" t="s">
        <v>81</v>
      </c>
      <c r="AW1188" s="13" t="s">
        <v>30</v>
      </c>
      <c r="AX1188" s="13" t="s">
        <v>73</v>
      </c>
      <c r="AY1188" s="239" t="s">
        <v>138</v>
      </c>
    </row>
    <row r="1189" s="14" customFormat="1">
      <c r="A1189" s="14"/>
      <c r="B1189" s="240"/>
      <c r="C1189" s="241"/>
      <c r="D1189" s="231" t="s">
        <v>149</v>
      </c>
      <c r="E1189" s="242" t="s">
        <v>1</v>
      </c>
      <c r="F1189" s="243" t="s">
        <v>147</v>
      </c>
      <c r="G1189" s="241"/>
      <c r="H1189" s="244">
        <v>2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149</v>
      </c>
      <c r="AU1189" s="250" t="s">
        <v>147</v>
      </c>
      <c r="AV1189" s="14" t="s">
        <v>147</v>
      </c>
      <c r="AW1189" s="14" t="s">
        <v>30</v>
      </c>
      <c r="AX1189" s="14" t="s">
        <v>81</v>
      </c>
      <c r="AY1189" s="250" t="s">
        <v>138</v>
      </c>
    </row>
    <row r="1190" s="2" customFormat="1" ht="24.15" customHeight="1">
      <c r="A1190" s="38"/>
      <c r="B1190" s="39"/>
      <c r="C1190" s="215" t="s">
        <v>1368</v>
      </c>
      <c r="D1190" s="215" t="s">
        <v>142</v>
      </c>
      <c r="E1190" s="216" t="s">
        <v>1369</v>
      </c>
      <c r="F1190" s="217" t="s">
        <v>1370</v>
      </c>
      <c r="G1190" s="218" t="s">
        <v>161</v>
      </c>
      <c r="H1190" s="219">
        <v>2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0.17399999999999999</v>
      </c>
      <c r="T1190" s="226">
        <f>S1190*H1190</f>
        <v>0.34799999999999998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401</v>
      </c>
      <c r="AT1190" s="227" t="s">
        <v>142</v>
      </c>
      <c r="AU1190" s="227" t="s">
        <v>147</v>
      </c>
      <c r="AY1190" s="17" t="s">
        <v>138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147</v>
      </c>
      <c r="BK1190" s="228">
        <f>ROUND(I1190*H1190,2)</f>
        <v>0</v>
      </c>
      <c r="BL1190" s="17" t="s">
        <v>401</v>
      </c>
      <c r="BM1190" s="227" t="s">
        <v>1371</v>
      </c>
    </row>
    <row r="1191" s="14" customFormat="1">
      <c r="A1191" s="14"/>
      <c r="B1191" s="240"/>
      <c r="C1191" s="241"/>
      <c r="D1191" s="231" t="s">
        <v>149</v>
      </c>
      <c r="E1191" s="242" t="s">
        <v>1</v>
      </c>
      <c r="F1191" s="243" t="s">
        <v>521</v>
      </c>
      <c r="G1191" s="241"/>
      <c r="H1191" s="244">
        <v>2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149</v>
      </c>
      <c r="AU1191" s="250" t="s">
        <v>147</v>
      </c>
      <c r="AV1191" s="14" t="s">
        <v>147</v>
      </c>
      <c r="AW1191" s="14" t="s">
        <v>30</v>
      </c>
      <c r="AX1191" s="14" t="s">
        <v>81</v>
      </c>
      <c r="AY1191" s="250" t="s">
        <v>138</v>
      </c>
    </row>
    <row r="1192" s="2" customFormat="1" ht="24.15" customHeight="1">
      <c r="A1192" s="38"/>
      <c r="B1192" s="39"/>
      <c r="C1192" s="215" t="s">
        <v>1372</v>
      </c>
      <c r="D1192" s="215" t="s">
        <v>142</v>
      </c>
      <c r="E1192" s="216" t="s">
        <v>1373</v>
      </c>
      <c r="F1192" s="217" t="s">
        <v>1374</v>
      </c>
      <c r="G1192" s="218" t="s">
        <v>161</v>
      </c>
      <c r="H1192" s="219">
        <v>1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0</v>
      </c>
      <c r="R1192" s="225">
        <f>Q1192*H1192</f>
        <v>0</v>
      </c>
      <c r="S1192" s="225">
        <v>0.088099999999999998</v>
      </c>
      <c r="T1192" s="226">
        <f>S1192*H1192</f>
        <v>0.088099999999999998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401</v>
      </c>
      <c r="AT1192" s="227" t="s">
        <v>142</v>
      </c>
      <c r="AU1192" s="227" t="s">
        <v>147</v>
      </c>
      <c r="AY1192" s="17" t="s">
        <v>138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147</v>
      </c>
      <c r="BK1192" s="228">
        <f>ROUND(I1192*H1192,2)</f>
        <v>0</v>
      </c>
      <c r="BL1192" s="17" t="s">
        <v>401</v>
      </c>
      <c r="BM1192" s="227" t="s">
        <v>1375</v>
      </c>
    </row>
    <row r="1193" s="13" customFormat="1">
      <c r="A1193" s="13"/>
      <c r="B1193" s="229"/>
      <c r="C1193" s="230"/>
      <c r="D1193" s="231" t="s">
        <v>149</v>
      </c>
      <c r="E1193" s="232" t="s">
        <v>1</v>
      </c>
      <c r="F1193" s="233" t="s">
        <v>1376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149</v>
      </c>
      <c r="AU1193" s="239" t="s">
        <v>147</v>
      </c>
      <c r="AV1193" s="13" t="s">
        <v>81</v>
      </c>
      <c r="AW1193" s="13" t="s">
        <v>30</v>
      </c>
      <c r="AX1193" s="13" t="s">
        <v>73</v>
      </c>
      <c r="AY1193" s="239" t="s">
        <v>138</v>
      </c>
    </row>
    <row r="1194" s="14" customFormat="1">
      <c r="A1194" s="14"/>
      <c r="B1194" s="240"/>
      <c r="C1194" s="241"/>
      <c r="D1194" s="231" t="s">
        <v>149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149</v>
      </c>
      <c r="AU1194" s="250" t="s">
        <v>147</v>
      </c>
      <c r="AV1194" s="14" t="s">
        <v>147</v>
      </c>
      <c r="AW1194" s="14" t="s">
        <v>30</v>
      </c>
      <c r="AX1194" s="14" t="s">
        <v>73</v>
      </c>
      <c r="AY1194" s="250" t="s">
        <v>138</v>
      </c>
    </row>
    <row r="1195" s="15" customFormat="1">
      <c r="A1195" s="15"/>
      <c r="B1195" s="262"/>
      <c r="C1195" s="263"/>
      <c r="D1195" s="231" t="s">
        <v>149</v>
      </c>
      <c r="E1195" s="264" t="s">
        <v>1</v>
      </c>
      <c r="F1195" s="265" t="s">
        <v>165</v>
      </c>
      <c r="G1195" s="263"/>
      <c r="H1195" s="266">
        <v>1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2" t="s">
        <v>149</v>
      </c>
      <c r="AU1195" s="272" t="s">
        <v>147</v>
      </c>
      <c r="AV1195" s="15" t="s">
        <v>146</v>
      </c>
      <c r="AW1195" s="15" t="s">
        <v>30</v>
      </c>
      <c r="AX1195" s="15" t="s">
        <v>81</v>
      </c>
      <c r="AY1195" s="272" t="s">
        <v>138</v>
      </c>
    </row>
    <row r="1196" s="2" customFormat="1" ht="24.15" customHeight="1">
      <c r="A1196" s="38"/>
      <c r="B1196" s="39"/>
      <c r="C1196" s="215" t="s">
        <v>1377</v>
      </c>
      <c r="D1196" s="215" t="s">
        <v>142</v>
      </c>
      <c r="E1196" s="216" t="s">
        <v>1378</v>
      </c>
      <c r="F1196" s="217" t="s">
        <v>1379</v>
      </c>
      <c r="G1196" s="218" t="s">
        <v>145</v>
      </c>
      <c r="H1196" s="219">
        <v>0.11700000000000001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401</v>
      </c>
      <c r="AT1196" s="227" t="s">
        <v>142</v>
      </c>
      <c r="AU1196" s="227" t="s">
        <v>147</v>
      </c>
      <c r="AY1196" s="17" t="s">
        <v>138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147</v>
      </c>
      <c r="BK1196" s="228">
        <f>ROUND(I1196*H1196,2)</f>
        <v>0</v>
      </c>
      <c r="BL1196" s="17" t="s">
        <v>401</v>
      </c>
      <c r="BM1196" s="227" t="s">
        <v>1380</v>
      </c>
    </row>
    <row r="1197" s="2" customFormat="1" ht="24.15" customHeight="1">
      <c r="A1197" s="38"/>
      <c r="B1197" s="39"/>
      <c r="C1197" s="215" t="s">
        <v>1381</v>
      </c>
      <c r="D1197" s="215" t="s">
        <v>142</v>
      </c>
      <c r="E1197" s="216" t="s">
        <v>1382</v>
      </c>
      <c r="F1197" s="217" t="s">
        <v>1383</v>
      </c>
      <c r="G1197" s="218" t="s">
        <v>145</v>
      </c>
      <c r="H1197" s="219">
        <v>0.11700000000000001</v>
      </c>
      <c r="I1197" s="220"/>
      <c r="J1197" s="221">
        <f>ROUND(I1197*H1197,2)</f>
        <v>0</v>
      </c>
      <c r="K1197" s="222"/>
      <c r="L1197" s="44"/>
      <c r="M1197" s="223" t="s">
        <v>1</v>
      </c>
      <c r="N1197" s="224" t="s">
        <v>39</v>
      </c>
      <c r="O1197" s="91"/>
      <c r="P1197" s="225">
        <f>O1197*H1197</f>
        <v>0</v>
      </c>
      <c r="Q1197" s="225">
        <v>0</v>
      </c>
      <c r="R1197" s="225">
        <f>Q1197*H1197</f>
        <v>0</v>
      </c>
      <c r="S1197" s="225">
        <v>0</v>
      </c>
      <c r="T1197" s="226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27" t="s">
        <v>401</v>
      </c>
      <c r="AT1197" s="227" t="s">
        <v>142</v>
      </c>
      <c r="AU1197" s="227" t="s">
        <v>147</v>
      </c>
      <c r="AY1197" s="17" t="s">
        <v>138</v>
      </c>
      <c r="BE1197" s="228">
        <f>IF(N1197="základní",J1197,0)</f>
        <v>0</v>
      </c>
      <c r="BF1197" s="228">
        <f>IF(N1197="snížená",J1197,0)</f>
        <v>0</v>
      </c>
      <c r="BG1197" s="228">
        <f>IF(N1197="zákl. přenesená",J1197,0)</f>
        <v>0</v>
      </c>
      <c r="BH1197" s="228">
        <f>IF(N1197="sníž. přenesená",J1197,0)</f>
        <v>0</v>
      </c>
      <c r="BI1197" s="228">
        <f>IF(N1197="nulová",J1197,0)</f>
        <v>0</v>
      </c>
      <c r="BJ1197" s="17" t="s">
        <v>147</v>
      </c>
      <c r="BK1197" s="228">
        <f>ROUND(I1197*H1197,2)</f>
        <v>0</v>
      </c>
      <c r="BL1197" s="17" t="s">
        <v>401</v>
      </c>
      <c r="BM1197" s="227" t="s">
        <v>1384</v>
      </c>
    </row>
    <row r="1198" s="2" customFormat="1" ht="24.15" customHeight="1">
      <c r="A1198" s="38"/>
      <c r="B1198" s="39"/>
      <c r="C1198" s="215" t="s">
        <v>1385</v>
      </c>
      <c r="D1198" s="215" t="s">
        <v>142</v>
      </c>
      <c r="E1198" s="216" t="s">
        <v>1386</v>
      </c>
      <c r="F1198" s="217" t="s">
        <v>1387</v>
      </c>
      <c r="G1198" s="218" t="s">
        <v>145</v>
      </c>
      <c r="H1198" s="219">
        <v>0.11700000000000001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401</v>
      </c>
      <c r="AT1198" s="227" t="s">
        <v>142</v>
      </c>
      <c r="AU1198" s="227" t="s">
        <v>147</v>
      </c>
      <c r="AY1198" s="17" t="s">
        <v>138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147</v>
      </c>
      <c r="BK1198" s="228">
        <f>ROUND(I1198*H1198,2)</f>
        <v>0</v>
      </c>
      <c r="BL1198" s="17" t="s">
        <v>401</v>
      </c>
      <c r="BM1198" s="227" t="s">
        <v>1388</v>
      </c>
    </row>
    <row r="1199" s="12" customFormat="1" ht="22.8" customHeight="1">
      <c r="A1199" s="12"/>
      <c r="B1199" s="199"/>
      <c r="C1199" s="200"/>
      <c r="D1199" s="201" t="s">
        <v>72</v>
      </c>
      <c r="E1199" s="213" t="s">
        <v>1389</v>
      </c>
      <c r="F1199" s="213" t="s">
        <v>1390</v>
      </c>
      <c r="G1199" s="200"/>
      <c r="H1199" s="200"/>
      <c r="I1199" s="203"/>
      <c r="J1199" s="214">
        <f>BK1199</f>
        <v>0</v>
      </c>
      <c r="K1199" s="200"/>
      <c r="L1199" s="205"/>
      <c r="M1199" s="206"/>
      <c r="N1199" s="207"/>
      <c r="O1199" s="207"/>
      <c r="P1199" s="208">
        <f>SUM(P1200:P1206)</f>
        <v>0</v>
      </c>
      <c r="Q1199" s="207"/>
      <c r="R1199" s="208">
        <f>SUM(R1200:R1206)</f>
        <v>0</v>
      </c>
      <c r="S1199" s="207"/>
      <c r="T1199" s="209">
        <f>SUM(T1200:T1206)</f>
        <v>0.018000000000000002</v>
      </c>
      <c r="U1199" s="12"/>
      <c r="V1199" s="12"/>
      <c r="W1199" s="12"/>
      <c r="X1199" s="12"/>
      <c r="Y1199" s="12"/>
      <c r="Z1199" s="12"/>
      <c r="AA1199" s="12"/>
      <c r="AB1199" s="12"/>
      <c r="AC1199" s="12"/>
      <c r="AD1199" s="12"/>
      <c r="AE1199" s="12"/>
      <c r="AR1199" s="210" t="s">
        <v>147</v>
      </c>
      <c r="AT1199" s="211" t="s">
        <v>72</v>
      </c>
      <c r="AU1199" s="211" t="s">
        <v>81</v>
      </c>
      <c r="AY1199" s="210" t="s">
        <v>138</v>
      </c>
      <c r="BK1199" s="212">
        <f>SUM(BK1200:BK1206)</f>
        <v>0</v>
      </c>
    </row>
    <row r="1200" s="2" customFormat="1" ht="24.15" customHeight="1">
      <c r="A1200" s="38"/>
      <c r="B1200" s="39"/>
      <c r="C1200" s="215" t="s">
        <v>1391</v>
      </c>
      <c r="D1200" s="215" t="s">
        <v>142</v>
      </c>
      <c r="E1200" s="216" t="s">
        <v>1392</v>
      </c>
      <c r="F1200" s="217" t="s">
        <v>1393</v>
      </c>
      <c r="G1200" s="218" t="s">
        <v>1394</v>
      </c>
      <c r="H1200" s="219">
        <v>18</v>
      </c>
      <c r="I1200" s="220"/>
      <c r="J1200" s="221">
        <f>ROUND(I1200*H1200,2)</f>
        <v>0</v>
      </c>
      <c r="K1200" s="222"/>
      <c r="L1200" s="44"/>
      <c r="M1200" s="223" t="s">
        <v>1</v>
      </c>
      <c r="N1200" s="224" t="s">
        <v>39</v>
      </c>
      <c r="O1200" s="91"/>
      <c r="P1200" s="225">
        <f>O1200*H1200</f>
        <v>0</v>
      </c>
      <c r="Q1200" s="225">
        <v>0</v>
      </c>
      <c r="R1200" s="225">
        <f>Q1200*H1200</f>
        <v>0</v>
      </c>
      <c r="S1200" s="225">
        <v>0.001</v>
      </c>
      <c r="T1200" s="226">
        <f>S1200*H1200</f>
        <v>0.018000000000000002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27" t="s">
        <v>401</v>
      </c>
      <c r="AT1200" s="227" t="s">
        <v>142</v>
      </c>
      <c r="AU1200" s="227" t="s">
        <v>147</v>
      </c>
      <c r="AY1200" s="17" t="s">
        <v>138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17" t="s">
        <v>147</v>
      </c>
      <c r="BK1200" s="228">
        <f>ROUND(I1200*H1200,2)</f>
        <v>0</v>
      </c>
      <c r="BL1200" s="17" t="s">
        <v>401</v>
      </c>
      <c r="BM1200" s="227" t="s">
        <v>1395</v>
      </c>
    </row>
    <row r="1201" s="13" customFormat="1">
      <c r="A1201" s="13"/>
      <c r="B1201" s="229"/>
      <c r="C1201" s="230"/>
      <c r="D1201" s="231" t="s">
        <v>149</v>
      </c>
      <c r="E1201" s="232" t="s">
        <v>1</v>
      </c>
      <c r="F1201" s="233" t="s">
        <v>1396</v>
      </c>
      <c r="G1201" s="230"/>
      <c r="H1201" s="232" t="s">
        <v>1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149</v>
      </c>
      <c r="AU1201" s="239" t="s">
        <v>147</v>
      </c>
      <c r="AV1201" s="13" t="s">
        <v>81</v>
      </c>
      <c r="AW1201" s="13" t="s">
        <v>30</v>
      </c>
      <c r="AX1201" s="13" t="s">
        <v>73</v>
      </c>
      <c r="AY1201" s="239" t="s">
        <v>138</v>
      </c>
    </row>
    <row r="1202" s="13" customFormat="1">
      <c r="A1202" s="13"/>
      <c r="B1202" s="229"/>
      <c r="C1202" s="230"/>
      <c r="D1202" s="231" t="s">
        <v>149</v>
      </c>
      <c r="E1202" s="232" t="s">
        <v>1</v>
      </c>
      <c r="F1202" s="233" t="s">
        <v>990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149</v>
      </c>
      <c r="AU1202" s="239" t="s">
        <v>147</v>
      </c>
      <c r="AV1202" s="13" t="s">
        <v>81</v>
      </c>
      <c r="AW1202" s="13" t="s">
        <v>30</v>
      </c>
      <c r="AX1202" s="13" t="s">
        <v>73</v>
      </c>
      <c r="AY1202" s="239" t="s">
        <v>138</v>
      </c>
    </row>
    <row r="1203" s="14" customFormat="1">
      <c r="A1203" s="14"/>
      <c r="B1203" s="240"/>
      <c r="C1203" s="241"/>
      <c r="D1203" s="231" t="s">
        <v>149</v>
      </c>
      <c r="E1203" s="242" t="s">
        <v>1</v>
      </c>
      <c r="F1203" s="243" t="s">
        <v>229</v>
      </c>
      <c r="G1203" s="241"/>
      <c r="H1203" s="244">
        <v>10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149</v>
      </c>
      <c r="AU1203" s="250" t="s">
        <v>147</v>
      </c>
      <c r="AV1203" s="14" t="s">
        <v>147</v>
      </c>
      <c r="AW1203" s="14" t="s">
        <v>30</v>
      </c>
      <c r="AX1203" s="14" t="s">
        <v>73</v>
      </c>
      <c r="AY1203" s="250" t="s">
        <v>138</v>
      </c>
    </row>
    <row r="1204" s="13" customFormat="1">
      <c r="A1204" s="13"/>
      <c r="B1204" s="229"/>
      <c r="C1204" s="230"/>
      <c r="D1204" s="231" t="s">
        <v>149</v>
      </c>
      <c r="E1204" s="232" t="s">
        <v>1</v>
      </c>
      <c r="F1204" s="233" t="s">
        <v>988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149</v>
      </c>
      <c r="AU1204" s="239" t="s">
        <v>147</v>
      </c>
      <c r="AV1204" s="13" t="s">
        <v>81</v>
      </c>
      <c r="AW1204" s="13" t="s">
        <v>30</v>
      </c>
      <c r="AX1204" s="13" t="s">
        <v>73</v>
      </c>
      <c r="AY1204" s="239" t="s">
        <v>138</v>
      </c>
    </row>
    <row r="1205" s="14" customFormat="1">
      <c r="A1205" s="14"/>
      <c r="B1205" s="240"/>
      <c r="C1205" s="241"/>
      <c r="D1205" s="231" t="s">
        <v>149</v>
      </c>
      <c r="E1205" s="242" t="s">
        <v>1</v>
      </c>
      <c r="F1205" s="243" t="s">
        <v>156</v>
      </c>
      <c r="G1205" s="241"/>
      <c r="H1205" s="244">
        <v>8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149</v>
      </c>
      <c r="AU1205" s="250" t="s">
        <v>147</v>
      </c>
      <c r="AV1205" s="14" t="s">
        <v>147</v>
      </c>
      <c r="AW1205" s="14" t="s">
        <v>30</v>
      </c>
      <c r="AX1205" s="14" t="s">
        <v>73</v>
      </c>
      <c r="AY1205" s="250" t="s">
        <v>138</v>
      </c>
    </row>
    <row r="1206" s="15" customFormat="1">
      <c r="A1206" s="15"/>
      <c r="B1206" s="262"/>
      <c r="C1206" s="263"/>
      <c r="D1206" s="231" t="s">
        <v>149</v>
      </c>
      <c r="E1206" s="264" t="s">
        <v>1</v>
      </c>
      <c r="F1206" s="265" t="s">
        <v>165</v>
      </c>
      <c r="G1206" s="263"/>
      <c r="H1206" s="266">
        <v>18</v>
      </c>
      <c r="I1206" s="267"/>
      <c r="J1206" s="263"/>
      <c r="K1206" s="263"/>
      <c r="L1206" s="268"/>
      <c r="M1206" s="269"/>
      <c r="N1206" s="270"/>
      <c r="O1206" s="270"/>
      <c r="P1206" s="270"/>
      <c r="Q1206" s="270"/>
      <c r="R1206" s="270"/>
      <c r="S1206" s="270"/>
      <c r="T1206" s="271"/>
      <c r="U1206" s="15"/>
      <c r="V1206" s="15"/>
      <c r="W1206" s="15"/>
      <c r="X1206" s="15"/>
      <c r="Y1206" s="15"/>
      <c r="Z1206" s="15"/>
      <c r="AA1206" s="15"/>
      <c r="AB1206" s="15"/>
      <c r="AC1206" s="15"/>
      <c r="AD1206" s="15"/>
      <c r="AE1206" s="15"/>
      <c r="AT1206" s="272" t="s">
        <v>149</v>
      </c>
      <c r="AU1206" s="272" t="s">
        <v>147</v>
      </c>
      <c r="AV1206" s="15" t="s">
        <v>146</v>
      </c>
      <c r="AW1206" s="15" t="s">
        <v>30</v>
      </c>
      <c r="AX1206" s="15" t="s">
        <v>81</v>
      </c>
      <c r="AY1206" s="272" t="s">
        <v>138</v>
      </c>
    </row>
    <row r="1207" s="12" customFormat="1" ht="22.8" customHeight="1">
      <c r="A1207" s="12"/>
      <c r="B1207" s="199"/>
      <c r="C1207" s="200"/>
      <c r="D1207" s="201" t="s">
        <v>72</v>
      </c>
      <c r="E1207" s="213" t="s">
        <v>1397</v>
      </c>
      <c r="F1207" s="213" t="s">
        <v>1398</v>
      </c>
      <c r="G1207" s="200"/>
      <c r="H1207" s="200"/>
      <c r="I1207" s="203"/>
      <c r="J1207" s="214">
        <f>BK1207</f>
        <v>0</v>
      </c>
      <c r="K1207" s="200"/>
      <c r="L1207" s="205"/>
      <c r="M1207" s="206"/>
      <c r="N1207" s="207"/>
      <c r="O1207" s="207"/>
      <c r="P1207" s="208">
        <f>SUM(P1208:P1261)</f>
        <v>0</v>
      </c>
      <c r="Q1207" s="207"/>
      <c r="R1207" s="208">
        <f>SUM(R1208:R1261)</f>
        <v>0.13363659</v>
      </c>
      <c r="S1207" s="207"/>
      <c r="T1207" s="209">
        <f>SUM(T1208:T1261)</f>
        <v>1.47544465</v>
      </c>
      <c r="U1207" s="12"/>
      <c r="V1207" s="12"/>
      <c r="W1207" s="12"/>
      <c r="X1207" s="12"/>
      <c r="Y1207" s="12"/>
      <c r="Z1207" s="12"/>
      <c r="AA1207" s="12"/>
      <c r="AB1207" s="12"/>
      <c r="AC1207" s="12"/>
      <c r="AD1207" s="12"/>
      <c r="AE1207" s="12"/>
      <c r="AR1207" s="210" t="s">
        <v>147</v>
      </c>
      <c r="AT1207" s="211" t="s">
        <v>72</v>
      </c>
      <c r="AU1207" s="211" t="s">
        <v>81</v>
      </c>
      <c r="AY1207" s="210" t="s">
        <v>138</v>
      </c>
      <c r="BK1207" s="212">
        <f>SUM(BK1208:BK1261)</f>
        <v>0</v>
      </c>
    </row>
    <row r="1208" s="2" customFormat="1" ht="14.4" customHeight="1">
      <c r="A1208" s="38"/>
      <c r="B1208" s="39"/>
      <c r="C1208" s="215" t="s">
        <v>1399</v>
      </c>
      <c r="D1208" s="215" t="s">
        <v>142</v>
      </c>
      <c r="E1208" s="216" t="s">
        <v>1400</v>
      </c>
      <c r="F1208" s="217" t="s">
        <v>1401</v>
      </c>
      <c r="G1208" s="218" t="s">
        <v>168</v>
      </c>
      <c r="H1208" s="219">
        <v>4.6509999999999998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146</v>
      </c>
      <c r="AT1208" s="227" t="s">
        <v>142</v>
      </c>
      <c r="AU1208" s="227" t="s">
        <v>147</v>
      </c>
      <c r="AY1208" s="17" t="s">
        <v>138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147</v>
      </c>
      <c r="BK1208" s="228">
        <f>ROUND(I1208*H1208,2)</f>
        <v>0</v>
      </c>
      <c r="BL1208" s="17" t="s">
        <v>146</v>
      </c>
      <c r="BM1208" s="227" t="s">
        <v>1402</v>
      </c>
    </row>
    <row r="1209" s="13" customFormat="1">
      <c r="A1209" s="13"/>
      <c r="B1209" s="229"/>
      <c r="C1209" s="230"/>
      <c r="D1209" s="231" t="s">
        <v>149</v>
      </c>
      <c r="E1209" s="232" t="s">
        <v>1</v>
      </c>
      <c r="F1209" s="233" t="s">
        <v>185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149</v>
      </c>
      <c r="AU1209" s="239" t="s">
        <v>147</v>
      </c>
      <c r="AV1209" s="13" t="s">
        <v>81</v>
      </c>
      <c r="AW1209" s="13" t="s">
        <v>30</v>
      </c>
      <c r="AX1209" s="13" t="s">
        <v>73</v>
      </c>
      <c r="AY1209" s="239" t="s">
        <v>138</v>
      </c>
    </row>
    <row r="1210" s="14" customFormat="1">
      <c r="A1210" s="14"/>
      <c r="B1210" s="240"/>
      <c r="C1210" s="241"/>
      <c r="D1210" s="231" t="s">
        <v>149</v>
      </c>
      <c r="E1210" s="242" t="s">
        <v>1</v>
      </c>
      <c r="F1210" s="243" t="s">
        <v>186</v>
      </c>
      <c r="G1210" s="241"/>
      <c r="H1210" s="244">
        <v>1.7070000000000001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149</v>
      </c>
      <c r="AU1210" s="250" t="s">
        <v>147</v>
      </c>
      <c r="AV1210" s="14" t="s">
        <v>147</v>
      </c>
      <c r="AW1210" s="14" t="s">
        <v>30</v>
      </c>
      <c r="AX1210" s="14" t="s">
        <v>73</v>
      </c>
      <c r="AY1210" s="250" t="s">
        <v>138</v>
      </c>
    </row>
    <row r="1211" s="13" customFormat="1">
      <c r="A1211" s="13"/>
      <c r="B1211" s="229"/>
      <c r="C1211" s="230"/>
      <c r="D1211" s="231" t="s">
        <v>149</v>
      </c>
      <c r="E1211" s="232" t="s">
        <v>1</v>
      </c>
      <c r="F1211" s="233" t="s">
        <v>187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149</v>
      </c>
      <c r="AU1211" s="239" t="s">
        <v>147</v>
      </c>
      <c r="AV1211" s="13" t="s">
        <v>81</v>
      </c>
      <c r="AW1211" s="13" t="s">
        <v>30</v>
      </c>
      <c r="AX1211" s="13" t="s">
        <v>73</v>
      </c>
      <c r="AY1211" s="239" t="s">
        <v>138</v>
      </c>
    </row>
    <row r="1212" s="14" customFormat="1">
      <c r="A1212" s="14"/>
      <c r="B1212" s="240"/>
      <c r="C1212" s="241"/>
      <c r="D1212" s="231" t="s">
        <v>149</v>
      </c>
      <c r="E1212" s="242" t="s">
        <v>1</v>
      </c>
      <c r="F1212" s="243" t="s">
        <v>188</v>
      </c>
      <c r="G1212" s="241"/>
      <c r="H1212" s="244">
        <v>2.944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149</v>
      </c>
      <c r="AU1212" s="250" t="s">
        <v>147</v>
      </c>
      <c r="AV1212" s="14" t="s">
        <v>147</v>
      </c>
      <c r="AW1212" s="14" t="s">
        <v>30</v>
      </c>
      <c r="AX1212" s="14" t="s">
        <v>73</v>
      </c>
      <c r="AY1212" s="250" t="s">
        <v>138</v>
      </c>
    </row>
    <row r="1213" s="15" customFormat="1">
      <c r="A1213" s="15"/>
      <c r="B1213" s="262"/>
      <c r="C1213" s="263"/>
      <c r="D1213" s="231" t="s">
        <v>149</v>
      </c>
      <c r="E1213" s="264" t="s">
        <v>1</v>
      </c>
      <c r="F1213" s="265" t="s">
        <v>165</v>
      </c>
      <c r="G1213" s="263"/>
      <c r="H1213" s="266">
        <v>4.6509999999999998</v>
      </c>
      <c r="I1213" s="267"/>
      <c r="J1213" s="263"/>
      <c r="K1213" s="263"/>
      <c r="L1213" s="268"/>
      <c r="M1213" s="269"/>
      <c r="N1213" s="270"/>
      <c r="O1213" s="270"/>
      <c r="P1213" s="270"/>
      <c r="Q1213" s="270"/>
      <c r="R1213" s="270"/>
      <c r="S1213" s="270"/>
      <c r="T1213" s="271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72" t="s">
        <v>149</v>
      </c>
      <c r="AU1213" s="272" t="s">
        <v>147</v>
      </c>
      <c r="AV1213" s="15" t="s">
        <v>146</v>
      </c>
      <c r="AW1213" s="15" t="s">
        <v>30</v>
      </c>
      <c r="AX1213" s="15" t="s">
        <v>81</v>
      </c>
      <c r="AY1213" s="272" t="s">
        <v>138</v>
      </c>
    </row>
    <row r="1214" s="2" customFormat="1" ht="14.4" customHeight="1">
      <c r="A1214" s="38"/>
      <c r="B1214" s="39"/>
      <c r="C1214" s="215" t="s">
        <v>1403</v>
      </c>
      <c r="D1214" s="215" t="s">
        <v>142</v>
      </c>
      <c r="E1214" s="216" t="s">
        <v>1404</v>
      </c>
      <c r="F1214" s="217" t="s">
        <v>1405</v>
      </c>
      <c r="G1214" s="218" t="s">
        <v>168</v>
      </c>
      <c r="H1214" s="219">
        <v>4.6509999999999998</v>
      </c>
      <c r="I1214" s="220"/>
      <c r="J1214" s="221">
        <f>ROUND(I1214*H1214,2)</f>
        <v>0</v>
      </c>
      <c r="K1214" s="222"/>
      <c r="L1214" s="44"/>
      <c r="M1214" s="223" t="s">
        <v>1</v>
      </c>
      <c r="N1214" s="224" t="s">
        <v>39</v>
      </c>
      <c r="O1214" s="91"/>
      <c r="P1214" s="225">
        <f>O1214*H1214</f>
        <v>0</v>
      </c>
      <c r="Q1214" s="225">
        <v>0.00029999999999999997</v>
      </c>
      <c r="R1214" s="225">
        <f>Q1214*H1214</f>
        <v>0.0013952999999999999</v>
      </c>
      <c r="S1214" s="225">
        <v>0</v>
      </c>
      <c r="T1214" s="226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401</v>
      </c>
      <c r="AT1214" s="227" t="s">
        <v>142</v>
      </c>
      <c r="AU1214" s="227" t="s">
        <v>147</v>
      </c>
      <c r="AY1214" s="17" t="s">
        <v>138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147</v>
      </c>
      <c r="BK1214" s="228">
        <f>ROUND(I1214*H1214,2)</f>
        <v>0</v>
      </c>
      <c r="BL1214" s="17" t="s">
        <v>401</v>
      </c>
      <c r="BM1214" s="227" t="s">
        <v>1406</v>
      </c>
    </row>
    <row r="1215" s="13" customFormat="1">
      <c r="A1215" s="13"/>
      <c r="B1215" s="229"/>
      <c r="C1215" s="230"/>
      <c r="D1215" s="231" t="s">
        <v>149</v>
      </c>
      <c r="E1215" s="232" t="s">
        <v>1</v>
      </c>
      <c r="F1215" s="233" t="s">
        <v>185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149</v>
      </c>
      <c r="AU1215" s="239" t="s">
        <v>147</v>
      </c>
      <c r="AV1215" s="13" t="s">
        <v>81</v>
      </c>
      <c r="AW1215" s="13" t="s">
        <v>30</v>
      </c>
      <c r="AX1215" s="13" t="s">
        <v>73</v>
      </c>
      <c r="AY1215" s="239" t="s">
        <v>138</v>
      </c>
    </row>
    <row r="1216" s="14" customFormat="1">
      <c r="A1216" s="14"/>
      <c r="B1216" s="240"/>
      <c r="C1216" s="241"/>
      <c r="D1216" s="231" t="s">
        <v>149</v>
      </c>
      <c r="E1216" s="242" t="s">
        <v>1</v>
      </c>
      <c r="F1216" s="243" t="s">
        <v>186</v>
      </c>
      <c r="G1216" s="241"/>
      <c r="H1216" s="244">
        <v>1.7070000000000001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149</v>
      </c>
      <c r="AU1216" s="250" t="s">
        <v>147</v>
      </c>
      <c r="AV1216" s="14" t="s">
        <v>147</v>
      </c>
      <c r="AW1216" s="14" t="s">
        <v>30</v>
      </c>
      <c r="AX1216" s="14" t="s">
        <v>73</v>
      </c>
      <c r="AY1216" s="250" t="s">
        <v>138</v>
      </c>
    </row>
    <row r="1217" s="13" customFormat="1">
      <c r="A1217" s="13"/>
      <c r="B1217" s="229"/>
      <c r="C1217" s="230"/>
      <c r="D1217" s="231" t="s">
        <v>149</v>
      </c>
      <c r="E1217" s="232" t="s">
        <v>1</v>
      </c>
      <c r="F1217" s="233" t="s">
        <v>187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149</v>
      </c>
      <c r="AU1217" s="239" t="s">
        <v>147</v>
      </c>
      <c r="AV1217" s="13" t="s">
        <v>81</v>
      </c>
      <c r="AW1217" s="13" t="s">
        <v>30</v>
      </c>
      <c r="AX1217" s="13" t="s">
        <v>73</v>
      </c>
      <c r="AY1217" s="239" t="s">
        <v>138</v>
      </c>
    </row>
    <row r="1218" s="14" customFormat="1">
      <c r="A1218" s="14"/>
      <c r="B1218" s="240"/>
      <c r="C1218" s="241"/>
      <c r="D1218" s="231" t="s">
        <v>149</v>
      </c>
      <c r="E1218" s="242" t="s">
        <v>1</v>
      </c>
      <c r="F1218" s="243" t="s">
        <v>188</v>
      </c>
      <c r="G1218" s="241"/>
      <c r="H1218" s="244">
        <v>2.944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149</v>
      </c>
      <c r="AU1218" s="250" t="s">
        <v>147</v>
      </c>
      <c r="AV1218" s="14" t="s">
        <v>147</v>
      </c>
      <c r="AW1218" s="14" t="s">
        <v>30</v>
      </c>
      <c r="AX1218" s="14" t="s">
        <v>73</v>
      </c>
      <c r="AY1218" s="250" t="s">
        <v>138</v>
      </c>
    </row>
    <row r="1219" s="15" customFormat="1">
      <c r="A1219" s="15"/>
      <c r="B1219" s="262"/>
      <c r="C1219" s="263"/>
      <c r="D1219" s="231" t="s">
        <v>149</v>
      </c>
      <c r="E1219" s="264" t="s">
        <v>1</v>
      </c>
      <c r="F1219" s="265" t="s">
        <v>165</v>
      </c>
      <c r="G1219" s="263"/>
      <c r="H1219" s="266">
        <v>4.6509999999999998</v>
      </c>
      <c r="I1219" s="267"/>
      <c r="J1219" s="263"/>
      <c r="K1219" s="263"/>
      <c r="L1219" s="268"/>
      <c r="M1219" s="269"/>
      <c r="N1219" s="270"/>
      <c r="O1219" s="270"/>
      <c r="P1219" s="270"/>
      <c r="Q1219" s="270"/>
      <c r="R1219" s="270"/>
      <c r="S1219" s="270"/>
      <c r="T1219" s="271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2" t="s">
        <v>149</v>
      </c>
      <c r="AU1219" s="272" t="s">
        <v>147</v>
      </c>
      <c r="AV1219" s="15" t="s">
        <v>146</v>
      </c>
      <c r="AW1219" s="15" t="s">
        <v>30</v>
      </c>
      <c r="AX1219" s="15" t="s">
        <v>81</v>
      </c>
      <c r="AY1219" s="272" t="s">
        <v>138</v>
      </c>
    </row>
    <row r="1220" s="2" customFormat="1" ht="24.15" customHeight="1">
      <c r="A1220" s="38"/>
      <c r="B1220" s="39"/>
      <c r="C1220" s="215" t="s">
        <v>1407</v>
      </c>
      <c r="D1220" s="215" t="s">
        <v>142</v>
      </c>
      <c r="E1220" s="216" t="s">
        <v>1408</v>
      </c>
      <c r="F1220" s="217" t="s">
        <v>1409</v>
      </c>
      <c r="G1220" s="218" t="s">
        <v>322</v>
      </c>
      <c r="H1220" s="219">
        <v>24.001999999999999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0</v>
      </c>
      <c r="R1220" s="225">
        <f>Q1220*H1220</f>
        <v>0</v>
      </c>
      <c r="S1220" s="225">
        <v>0.01174</v>
      </c>
      <c r="T1220" s="226">
        <f>S1220*H1220</f>
        <v>0.28178347999999998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401</v>
      </c>
      <c r="AT1220" s="227" t="s">
        <v>142</v>
      </c>
      <c r="AU1220" s="227" t="s">
        <v>147</v>
      </c>
      <c r="AY1220" s="17" t="s">
        <v>138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147</v>
      </c>
      <c r="BK1220" s="228">
        <f>ROUND(I1220*H1220,2)</f>
        <v>0</v>
      </c>
      <c r="BL1220" s="17" t="s">
        <v>401</v>
      </c>
      <c r="BM1220" s="227" t="s">
        <v>1410</v>
      </c>
    </row>
    <row r="1221" s="13" customFormat="1">
      <c r="A1221" s="13"/>
      <c r="B1221" s="229"/>
      <c r="C1221" s="230"/>
      <c r="D1221" s="231" t="s">
        <v>149</v>
      </c>
      <c r="E1221" s="232" t="s">
        <v>1</v>
      </c>
      <c r="F1221" s="233" t="s">
        <v>1411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149</v>
      </c>
      <c r="AU1221" s="239" t="s">
        <v>147</v>
      </c>
      <c r="AV1221" s="13" t="s">
        <v>81</v>
      </c>
      <c r="AW1221" s="13" t="s">
        <v>30</v>
      </c>
      <c r="AX1221" s="13" t="s">
        <v>73</v>
      </c>
      <c r="AY1221" s="239" t="s">
        <v>138</v>
      </c>
    </row>
    <row r="1222" s="14" customFormat="1">
      <c r="A1222" s="14"/>
      <c r="B1222" s="240"/>
      <c r="C1222" s="241"/>
      <c r="D1222" s="231" t="s">
        <v>149</v>
      </c>
      <c r="E1222" s="242" t="s">
        <v>1</v>
      </c>
      <c r="F1222" s="243" t="s">
        <v>1412</v>
      </c>
      <c r="G1222" s="241"/>
      <c r="H1222" s="244">
        <v>7.7640000000000002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149</v>
      </c>
      <c r="AU1222" s="250" t="s">
        <v>147</v>
      </c>
      <c r="AV1222" s="14" t="s">
        <v>147</v>
      </c>
      <c r="AW1222" s="14" t="s">
        <v>30</v>
      </c>
      <c r="AX1222" s="14" t="s">
        <v>73</v>
      </c>
      <c r="AY1222" s="250" t="s">
        <v>138</v>
      </c>
    </row>
    <row r="1223" s="13" customFormat="1">
      <c r="A1223" s="13"/>
      <c r="B1223" s="229"/>
      <c r="C1223" s="230"/>
      <c r="D1223" s="231" t="s">
        <v>149</v>
      </c>
      <c r="E1223" s="232" t="s">
        <v>1</v>
      </c>
      <c r="F1223" s="233" t="s">
        <v>1413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149</v>
      </c>
      <c r="AU1223" s="239" t="s">
        <v>147</v>
      </c>
      <c r="AV1223" s="13" t="s">
        <v>81</v>
      </c>
      <c r="AW1223" s="13" t="s">
        <v>30</v>
      </c>
      <c r="AX1223" s="13" t="s">
        <v>73</v>
      </c>
      <c r="AY1223" s="239" t="s">
        <v>138</v>
      </c>
    </row>
    <row r="1224" s="14" customFormat="1">
      <c r="A1224" s="14"/>
      <c r="B1224" s="240"/>
      <c r="C1224" s="241"/>
      <c r="D1224" s="231" t="s">
        <v>149</v>
      </c>
      <c r="E1224" s="242" t="s">
        <v>1</v>
      </c>
      <c r="F1224" s="243" t="s">
        <v>1414</v>
      </c>
      <c r="G1224" s="241"/>
      <c r="H1224" s="244">
        <v>5.1020000000000003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149</v>
      </c>
      <c r="AU1224" s="250" t="s">
        <v>147</v>
      </c>
      <c r="AV1224" s="14" t="s">
        <v>147</v>
      </c>
      <c r="AW1224" s="14" t="s">
        <v>30</v>
      </c>
      <c r="AX1224" s="14" t="s">
        <v>73</v>
      </c>
      <c r="AY1224" s="250" t="s">
        <v>138</v>
      </c>
    </row>
    <row r="1225" s="13" customFormat="1">
      <c r="A1225" s="13"/>
      <c r="B1225" s="229"/>
      <c r="C1225" s="230"/>
      <c r="D1225" s="231" t="s">
        <v>149</v>
      </c>
      <c r="E1225" s="232" t="s">
        <v>1</v>
      </c>
      <c r="F1225" s="233" t="s">
        <v>358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149</v>
      </c>
      <c r="AU1225" s="239" t="s">
        <v>147</v>
      </c>
      <c r="AV1225" s="13" t="s">
        <v>81</v>
      </c>
      <c r="AW1225" s="13" t="s">
        <v>30</v>
      </c>
      <c r="AX1225" s="13" t="s">
        <v>73</v>
      </c>
      <c r="AY1225" s="239" t="s">
        <v>138</v>
      </c>
    </row>
    <row r="1226" s="14" customFormat="1">
      <c r="A1226" s="14"/>
      <c r="B1226" s="240"/>
      <c r="C1226" s="241"/>
      <c r="D1226" s="231" t="s">
        <v>149</v>
      </c>
      <c r="E1226" s="242" t="s">
        <v>1</v>
      </c>
      <c r="F1226" s="243" t="s">
        <v>1415</v>
      </c>
      <c r="G1226" s="241"/>
      <c r="H1226" s="244">
        <v>11.135999999999999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149</v>
      </c>
      <c r="AU1226" s="250" t="s">
        <v>147</v>
      </c>
      <c r="AV1226" s="14" t="s">
        <v>147</v>
      </c>
      <c r="AW1226" s="14" t="s">
        <v>30</v>
      </c>
      <c r="AX1226" s="14" t="s">
        <v>73</v>
      </c>
      <c r="AY1226" s="250" t="s">
        <v>138</v>
      </c>
    </row>
    <row r="1227" s="15" customFormat="1">
      <c r="A1227" s="15"/>
      <c r="B1227" s="262"/>
      <c r="C1227" s="263"/>
      <c r="D1227" s="231" t="s">
        <v>149</v>
      </c>
      <c r="E1227" s="264" t="s">
        <v>1</v>
      </c>
      <c r="F1227" s="265" t="s">
        <v>165</v>
      </c>
      <c r="G1227" s="263"/>
      <c r="H1227" s="266">
        <v>24.001999999999999</v>
      </c>
      <c r="I1227" s="267"/>
      <c r="J1227" s="263"/>
      <c r="K1227" s="263"/>
      <c r="L1227" s="268"/>
      <c r="M1227" s="269"/>
      <c r="N1227" s="270"/>
      <c r="O1227" s="270"/>
      <c r="P1227" s="270"/>
      <c r="Q1227" s="270"/>
      <c r="R1227" s="270"/>
      <c r="S1227" s="270"/>
      <c r="T1227" s="271"/>
      <c r="U1227" s="15"/>
      <c r="V1227" s="15"/>
      <c r="W1227" s="15"/>
      <c r="X1227" s="15"/>
      <c r="Y1227" s="15"/>
      <c r="Z1227" s="15"/>
      <c r="AA1227" s="15"/>
      <c r="AB1227" s="15"/>
      <c r="AC1227" s="15"/>
      <c r="AD1227" s="15"/>
      <c r="AE1227" s="15"/>
      <c r="AT1227" s="272" t="s">
        <v>149</v>
      </c>
      <c r="AU1227" s="272" t="s">
        <v>147</v>
      </c>
      <c r="AV1227" s="15" t="s">
        <v>146</v>
      </c>
      <c r="AW1227" s="15" t="s">
        <v>30</v>
      </c>
      <c r="AX1227" s="15" t="s">
        <v>81</v>
      </c>
      <c r="AY1227" s="272" t="s">
        <v>138</v>
      </c>
    </row>
    <row r="1228" s="2" customFormat="1" ht="24.15" customHeight="1">
      <c r="A1228" s="38"/>
      <c r="B1228" s="39"/>
      <c r="C1228" s="215" t="s">
        <v>1416</v>
      </c>
      <c r="D1228" s="215" t="s">
        <v>142</v>
      </c>
      <c r="E1228" s="216" t="s">
        <v>1417</v>
      </c>
      <c r="F1228" s="217" t="s">
        <v>1418</v>
      </c>
      <c r="G1228" s="218" t="s">
        <v>168</v>
      </c>
      <c r="H1228" s="219">
        <v>4.6509999999999998</v>
      </c>
      <c r="I1228" s="220"/>
      <c r="J1228" s="221">
        <f>ROUND(I1228*H1228,2)</f>
        <v>0</v>
      </c>
      <c r="K1228" s="222"/>
      <c r="L1228" s="44"/>
      <c r="M1228" s="223" t="s">
        <v>1</v>
      </c>
      <c r="N1228" s="224" t="s">
        <v>39</v>
      </c>
      <c r="O1228" s="91"/>
      <c r="P1228" s="225">
        <f>O1228*H1228</f>
        <v>0</v>
      </c>
      <c r="Q1228" s="225">
        <v>0</v>
      </c>
      <c r="R1228" s="225">
        <f>Q1228*H1228</f>
        <v>0</v>
      </c>
      <c r="S1228" s="225">
        <v>0.13950000000000001</v>
      </c>
      <c r="T1228" s="226">
        <f>S1228*H1228</f>
        <v>0.64881450000000007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27" t="s">
        <v>401</v>
      </c>
      <c r="AT1228" s="227" t="s">
        <v>142</v>
      </c>
      <c r="AU1228" s="227" t="s">
        <v>147</v>
      </c>
      <c r="AY1228" s="17" t="s">
        <v>138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17" t="s">
        <v>147</v>
      </c>
      <c r="BK1228" s="228">
        <f>ROUND(I1228*H1228,2)</f>
        <v>0</v>
      </c>
      <c r="BL1228" s="17" t="s">
        <v>401</v>
      </c>
      <c r="BM1228" s="227" t="s">
        <v>1419</v>
      </c>
    </row>
    <row r="1229" s="13" customFormat="1">
      <c r="A1229" s="13"/>
      <c r="B1229" s="229"/>
      <c r="C1229" s="230"/>
      <c r="D1229" s="231" t="s">
        <v>149</v>
      </c>
      <c r="E1229" s="232" t="s">
        <v>1</v>
      </c>
      <c r="F1229" s="233" t="s">
        <v>185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149</v>
      </c>
      <c r="AU1229" s="239" t="s">
        <v>147</v>
      </c>
      <c r="AV1229" s="13" t="s">
        <v>81</v>
      </c>
      <c r="AW1229" s="13" t="s">
        <v>30</v>
      </c>
      <c r="AX1229" s="13" t="s">
        <v>73</v>
      </c>
      <c r="AY1229" s="239" t="s">
        <v>138</v>
      </c>
    </row>
    <row r="1230" s="14" customFormat="1">
      <c r="A1230" s="14"/>
      <c r="B1230" s="240"/>
      <c r="C1230" s="241"/>
      <c r="D1230" s="231" t="s">
        <v>149</v>
      </c>
      <c r="E1230" s="242" t="s">
        <v>1</v>
      </c>
      <c r="F1230" s="243" t="s">
        <v>186</v>
      </c>
      <c r="G1230" s="241"/>
      <c r="H1230" s="244">
        <v>1.7070000000000001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149</v>
      </c>
      <c r="AU1230" s="250" t="s">
        <v>147</v>
      </c>
      <c r="AV1230" s="14" t="s">
        <v>147</v>
      </c>
      <c r="AW1230" s="14" t="s">
        <v>30</v>
      </c>
      <c r="AX1230" s="14" t="s">
        <v>73</v>
      </c>
      <c r="AY1230" s="250" t="s">
        <v>138</v>
      </c>
    </row>
    <row r="1231" s="13" customFormat="1">
      <c r="A1231" s="13"/>
      <c r="B1231" s="229"/>
      <c r="C1231" s="230"/>
      <c r="D1231" s="231" t="s">
        <v>149</v>
      </c>
      <c r="E1231" s="232" t="s">
        <v>1</v>
      </c>
      <c r="F1231" s="233" t="s">
        <v>187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149</v>
      </c>
      <c r="AU1231" s="239" t="s">
        <v>147</v>
      </c>
      <c r="AV1231" s="13" t="s">
        <v>81</v>
      </c>
      <c r="AW1231" s="13" t="s">
        <v>30</v>
      </c>
      <c r="AX1231" s="13" t="s">
        <v>73</v>
      </c>
      <c r="AY1231" s="239" t="s">
        <v>138</v>
      </c>
    </row>
    <row r="1232" s="14" customFormat="1">
      <c r="A1232" s="14"/>
      <c r="B1232" s="240"/>
      <c r="C1232" s="241"/>
      <c r="D1232" s="231" t="s">
        <v>149</v>
      </c>
      <c r="E1232" s="242" t="s">
        <v>1</v>
      </c>
      <c r="F1232" s="243" t="s">
        <v>188</v>
      </c>
      <c r="G1232" s="241"/>
      <c r="H1232" s="244">
        <v>2.944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149</v>
      </c>
      <c r="AU1232" s="250" t="s">
        <v>147</v>
      </c>
      <c r="AV1232" s="14" t="s">
        <v>147</v>
      </c>
      <c r="AW1232" s="14" t="s">
        <v>30</v>
      </c>
      <c r="AX1232" s="14" t="s">
        <v>73</v>
      </c>
      <c r="AY1232" s="250" t="s">
        <v>138</v>
      </c>
    </row>
    <row r="1233" s="15" customFormat="1">
      <c r="A1233" s="15"/>
      <c r="B1233" s="262"/>
      <c r="C1233" s="263"/>
      <c r="D1233" s="231" t="s">
        <v>149</v>
      </c>
      <c r="E1233" s="264" t="s">
        <v>1</v>
      </c>
      <c r="F1233" s="265" t="s">
        <v>165</v>
      </c>
      <c r="G1233" s="263"/>
      <c r="H1233" s="266">
        <v>4.6509999999999998</v>
      </c>
      <c r="I1233" s="267"/>
      <c r="J1233" s="263"/>
      <c r="K1233" s="263"/>
      <c r="L1233" s="268"/>
      <c r="M1233" s="269"/>
      <c r="N1233" s="270"/>
      <c r="O1233" s="270"/>
      <c r="P1233" s="270"/>
      <c r="Q1233" s="270"/>
      <c r="R1233" s="270"/>
      <c r="S1233" s="270"/>
      <c r="T1233" s="271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72" t="s">
        <v>149</v>
      </c>
      <c r="AU1233" s="272" t="s">
        <v>147</v>
      </c>
      <c r="AV1233" s="15" t="s">
        <v>146</v>
      </c>
      <c r="AW1233" s="15" t="s">
        <v>30</v>
      </c>
      <c r="AX1233" s="15" t="s">
        <v>81</v>
      </c>
      <c r="AY1233" s="272" t="s">
        <v>138</v>
      </c>
    </row>
    <row r="1234" s="2" customFormat="1" ht="24.15" customHeight="1">
      <c r="A1234" s="38"/>
      <c r="B1234" s="39"/>
      <c r="C1234" s="215" t="s">
        <v>1420</v>
      </c>
      <c r="D1234" s="215" t="s">
        <v>142</v>
      </c>
      <c r="E1234" s="216" t="s">
        <v>1421</v>
      </c>
      <c r="F1234" s="217" t="s">
        <v>1422</v>
      </c>
      <c r="G1234" s="218" t="s">
        <v>168</v>
      </c>
      <c r="H1234" s="219">
        <v>6.5510000000000002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</v>
      </c>
      <c r="R1234" s="225">
        <f>Q1234*H1234</f>
        <v>0</v>
      </c>
      <c r="S1234" s="225">
        <v>0.083169999999999994</v>
      </c>
      <c r="T1234" s="226">
        <f>S1234*H1234</f>
        <v>0.54484666999999998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401</v>
      </c>
      <c r="AT1234" s="227" t="s">
        <v>142</v>
      </c>
      <c r="AU1234" s="227" t="s">
        <v>147</v>
      </c>
      <c r="AY1234" s="17" t="s">
        <v>138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147</v>
      </c>
      <c r="BK1234" s="228">
        <f>ROUND(I1234*H1234,2)</f>
        <v>0</v>
      </c>
      <c r="BL1234" s="17" t="s">
        <v>401</v>
      </c>
      <c r="BM1234" s="227" t="s">
        <v>1423</v>
      </c>
    </row>
    <row r="1235" s="13" customFormat="1">
      <c r="A1235" s="13"/>
      <c r="B1235" s="229"/>
      <c r="C1235" s="230"/>
      <c r="D1235" s="231" t="s">
        <v>149</v>
      </c>
      <c r="E1235" s="232" t="s">
        <v>1</v>
      </c>
      <c r="F1235" s="233" t="s">
        <v>183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149</v>
      </c>
      <c r="AU1235" s="239" t="s">
        <v>147</v>
      </c>
      <c r="AV1235" s="13" t="s">
        <v>81</v>
      </c>
      <c r="AW1235" s="13" t="s">
        <v>30</v>
      </c>
      <c r="AX1235" s="13" t="s">
        <v>73</v>
      </c>
      <c r="AY1235" s="239" t="s">
        <v>138</v>
      </c>
    </row>
    <row r="1236" s="14" customFormat="1">
      <c r="A1236" s="14"/>
      <c r="B1236" s="240"/>
      <c r="C1236" s="241"/>
      <c r="D1236" s="231" t="s">
        <v>149</v>
      </c>
      <c r="E1236" s="242" t="s">
        <v>1</v>
      </c>
      <c r="F1236" s="243" t="s">
        <v>184</v>
      </c>
      <c r="G1236" s="241"/>
      <c r="H1236" s="244">
        <v>6.5510000000000002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149</v>
      </c>
      <c r="AU1236" s="250" t="s">
        <v>147</v>
      </c>
      <c r="AV1236" s="14" t="s">
        <v>147</v>
      </c>
      <c r="AW1236" s="14" t="s">
        <v>30</v>
      </c>
      <c r="AX1236" s="14" t="s">
        <v>81</v>
      </c>
      <c r="AY1236" s="250" t="s">
        <v>138</v>
      </c>
    </row>
    <row r="1237" s="2" customFormat="1" ht="37.8" customHeight="1">
      <c r="A1237" s="38"/>
      <c r="B1237" s="39"/>
      <c r="C1237" s="215" t="s">
        <v>1424</v>
      </c>
      <c r="D1237" s="215" t="s">
        <v>142</v>
      </c>
      <c r="E1237" s="216" t="s">
        <v>1425</v>
      </c>
      <c r="F1237" s="217" t="s">
        <v>1426</v>
      </c>
      <c r="G1237" s="218" t="s">
        <v>168</v>
      </c>
      <c r="H1237" s="219">
        <v>4.6509999999999998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0.0091000000000000004</v>
      </c>
      <c r="R1237" s="225">
        <f>Q1237*H1237</f>
        <v>0.042324100000000003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401</v>
      </c>
      <c r="AT1237" s="227" t="s">
        <v>142</v>
      </c>
      <c r="AU1237" s="227" t="s">
        <v>147</v>
      </c>
      <c r="AY1237" s="17" t="s">
        <v>138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147</v>
      </c>
      <c r="BK1237" s="228">
        <f>ROUND(I1237*H1237,2)</f>
        <v>0</v>
      </c>
      <c r="BL1237" s="17" t="s">
        <v>401</v>
      </c>
      <c r="BM1237" s="227" t="s">
        <v>1427</v>
      </c>
    </row>
    <row r="1238" s="13" customFormat="1">
      <c r="A1238" s="13"/>
      <c r="B1238" s="229"/>
      <c r="C1238" s="230"/>
      <c r="D1238" s="231" t="s">
        <v>149</v>
      </c>
      <c r="E1238" s="232" t="s">
        <v>1</v>
      </c>
      <c r="F1238" s="233" t="s">
        <v>185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149</v>
      </c>
      <c r="AU1238" s="239" t="s">
        <v>147</v>
      </c>
      <c r="AV1238" s="13" t="s">
        <v>81</v>
      </c>
      <c r="AW1238" s="13" t="s">
        <v>30</v>
      </c>
      <c r="AX1238" s="13" t="s">
        <v>73</v>
      </c>
      <c r="AY1238" s="239" t="s">
        <v>138</v>
      </c>
    </row>
    <row r="1239" s="14" customFormat="1">
      <c r="A1239" s="14"/>
      <c r="B1239" s="240"/>
      <c r="C1239" s="241"/>
      <c r="D1239" s="231" t="s">
        <v>149</v>
      </c>
      <c r="E1239" s="242" t="s">
        <v>1</v>
      </c>
      <c r="F1239" s="243" t="s">
        <v>186</v>
      </c>
      <c r="G1239" s="241"/>
      <c r="H1239" s="244">
        <v>1.7070000000000001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149</v>
      </c>
      <c r="AU1239" s="250" t="s">
        <v>147</v>
      </c>
      <c r="AV1239" s="14" t="s">
        <v>147</v>
      </c>
      <c r="AW1239" s="14" t="s">
        <v>30</v>
      </c>
      <c r="AX1239" s="14" t="s">
        <v>73</v>
      </c>
      <c r="AY1239" s="250" t="s">
        <v>138</v>
      </c>
    </row>
    <row r="1240" s="13" customFormat="1">
      <c r="A1240" s="13"/>
      <c r="B1240" s="229"/>
      <c r="C1240" s="230"/>
      <c r="D1240" s="231" t="s">
        <v>149</v>
      </c>
      <c r="E1240" s="232" t="s">
        <v>1</v>
      </c>
      <c r="F1240" s="233" t="s">
        <v>187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149</v>
      </c>
      <c r="AU1240" s="239" t="s">
        <v>147</v>
      </c>
      <c r="AV1240" s="13" t="s">
        <v>81</v>
      </c>
      <c r="AW1240" s="13" t="s">
        <v>30</v>
      </c>
      <c r="AX1240" s="13" t="s">
        <v>73</v>
      </c>
      <c r="AY1240" s="239" t="s">
        <v>138</v>
      </c>
    </row>
    <row r="1241" s="14" customFormat="1">
      <c r="A1241" s="14"/>
      <c r="B1241" s="240"/>
      <c r="C1241" s="241"/>
      <c r="D1241" s="231" t="s">
        <v>149</v>
      </c>
      <c r="E1241" s="242" t="s">
        <v>1</v>
      </c>
      <c r="F1241" s="243" t="s">
        <v>188</v>
      </c>
      <c r="G1241" s="241"/>
      <c r="H1241" s="244">
        <v>2.944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149</v>
      </c>
      <c r="AU1241" s="250" t="s">
        <v>147</v>
      </c>
      <c r="AV1241" s="14" t="s">
        <v>147</v>
      </c>
      <c r="AW1241" s="14" t="s">
        <v>30</v>
      </c>
      <c r="AX1241" s="14" t="s">
        <v>73</v>
      </c>
      <c r="AY1241" s="250" t="s">
        <v>138</v>
      </c>
    </row>
    <row r="1242" s="15" customFormat="1">
      <c r="A1242" s="15"/>
      <c r="B1242" s="262"/>
      <c r="C1242" s="263"/>
      <c r="D1242" s="231" t="s">
        <v>149</v>
      </c>
      <c r="E1242" s="264" t="s">
        <v>1</v>
      </c>
      <c r="F1242" s="265" t="s">
        <v>165</v>
      </c>
      <c r="G1242" s="263"/>
      <c r="H1242" s="266">
        <v>4.6509999999999998</v>
      </c>
      <c r="I1242" s="267"/>
      <c r="J1242" s="263"/>
      <c r="K1242" s="263"/>
      <c r="L1242" s="268"/>
      <c r="M1242" s="269"/>
      <c r="N1242" s="270"/>
      <c r="O1242" s="270"/>
      <c r="P1242" s="270"/>
      <c r="Q1242" s="270"/>
      <c r="R1242" s="270"/>
      <c r="S1242" s="270"/>
      <c r="T1242" s="271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72" t="s">
        <v>149</v>
      </c>
      <c r="AU1242" s="272" t="s">
        <v>147</v>
      </c>
      <c r="AV1242" s="15" t="s">
        <v>146</v>
      </c>
      <c r="AW1242" s="15" t="s">
        <v>30</v>
      </c>
      <c r="AX1242" s="15" t="s">
        <v>81</v>
      </c>
      <c r="AY1242" s="272" t="s">
        <v>138</v>
      </c>
    </row>
    <row r="1243" s="2" customFormat="1" ht="37.8" customHeight="1">
      <c r="A1243" s="38"/>
      <c r="B1243" s="39"/>
      <c r="C1243" s="251" t="s">
        <v>1428</v>
      </c>
      <c r="D1243" s="251" t="s">
        <v>153</v>
      </c>
      <c r="E1243" s="252" t="s">
        <v>1429</v>
      </c>
      <c r="F1243" s="253" t="s">
        <v>1430</v>
      </c>
      <c r="G1243" s="254" t="s">
        <v>168</v>
      </c>
      <c r="H1243" s="255">
        <v>4.6509999999999998</v>
      </c>
      <c r="I1243" s="256"/>
      <c r="J1243" s="257">
        <f>ROUND(I1243*H1243,2)</f>
        <v>0</v>
      </c>
      <c r="K1243" s="258"/>
      <c r="L1243" s="259"/>
      <c r="M1243" s="260" t="s">
        <v>1</v>
      </c>
      <c r="N1243" s="261" t="s">
        <v>39</v>
      </c>
      <c r="O1243" s="91"/>
      <c r="P1243" s="225">
        <f>O1243*H1243</f>
        <v>0</v>
      </c>
      <c r="Q1243" s="225">
        <v>0.019199999999999998</v>
      </c>
      <c r="R1243" s="225">
        <f>Q1243*H1243</f>
        <v>0.089299199999999995</v>
      </c>
      <c r="S1243" s="225">
        <v>0</v>
      </c>
      <c r="T1243" s="226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7" t="s">
        <v>336</v>
      </c>
      <c r="AT1243" s="227" t="s">
        <v>153</v>
      </c>
      <c r="AU1243" s="227" t="s">
        <v>147</v>
      </c>
      <c r="AY1243" s="17" t="s">
        <v>138</v>
      </c>
      <c r="BE1243" s="228">
        <f>IF(N1243="základní",J1243,0)</f>
        <v>0</v>
      </c>
      <c r="BF1243" s="228">
        <f>IF(N1243="snížená",J1243,0)</f>
        <v>0</v>
      </c>
      <c r="BG1243" s="228">
        <f>IF(N1243="zákl. přenesená",J1243,0)</f>
        <v>0</v>
      </c>
      <c r="BH1243" s="228">
        <f>IF(N1243="sníž. přenesená",J1243,0)</f>
        <v>0</v>
      </c>
      <c r="BI1243" s="228">
        <f>IF(N1243="nulová",J1243,0)</f>
        <v>0</v>
      </c>
      <c r="BJ1243" s="17" t="s">
        <v>147</v>
      </c>
      <c r="BK1243" s="228">
        <f>ROUND(I1243*H1243,2)</f>
        <v>0</v>
      </c>
      <c r="BL1243" s="17" t="s">
        <v>401</v>
      </c>
      <c r="BM1243" s="227" t="s">
        <v>1431</v>
      </c>
    </row>
    <row r="1244" s="2" customFormat="1" ht="24.15" customHeight="1">
      <c r="A1244" s="38"/>
      <c r="B1244" s="39"/>
      <c r="C1244" s="215" t="s">
        <v>1432</v>
      </c>
      <c r="D1244" s="215" t="s">
        <v>142</v>
      </c>
      <c r="E1244" s="216" t="s">
        <v>1433</v>
      </c>
      <c r="F1244" s="217" t="s">
        <v>1434</v>
      </c>
      <c r="G1244" s="218" t="s">
        <v>168</v>
      </c>
      <c r="H1244" s="219">
        <v>4.6509999999999998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0</v>
      </c>
      <c r="R1244" s="225">
        <f>Q1244*H1244</f>
        <v>0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401</v>
      </c>
      <c r="AT1244" s="227" t="s">
        <v>142</v>
      </c>
      <c r="AU1244" s="227" t="s">
        <v>147</v>
      </c>
      <c r="AY1244" s="17" t="s">
        <v>138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147</v>
      </c>
      <c r="BK1244" s="228">
        <f>ROUND(I1244*H1244,2)</f>
        <v>0</v>
      </c>
      <c r="BL1244" s="17" t="s">
        <v>401</v>
      </c>
      <c r="BM1244" s="227" t="s">
        <v>1435</v>
      </c>
    </row>
    <row r="1245" s="2" customFormat="1" ht="14.4" customHeight="1">
      <c r="A1245" s="38"/>
      <c r="B1245" s="39"/>
      <c r="C1245" s="215" t="s">
        <v>1436</v>
      </c>
      <c r="D1245" s="215" t="s">
        <v>142</v>
      </c>
      <c r="E1245" s="216" t="s">
        <v>1437</v>
      </c>
      <c r="F1245" s="217" t="s">
        <v>1438</v>
      </c>
      <c r="G1245" s="218" t="s">
        <v>322</v>
      </c>
      <c r="H1245" s="219">
        <v>12.848000000000001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3.0000000000000001E-05</v>
      </c>
      <c r="R1245" s="225">
        <f>Q1245*H1245</f>
        <v>0.00038544000000000002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401</v>
      </c>
      <c r="AT1245" s="227" t="s">
        <v>142</v>
      </c>
      <c r="AU1245" s="227" t="s">
        <v>147</v>
      </c>
      <c r="AY1245" s="17" t="s">
        <v>138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147</v>
      </c>
      <c r="BK1245" s="228">
        <f>ROUND(I1245*H1245,2)</f>
        <v>0</v>
      </c>
      <c r="BL1245" s="17" t="s">
        <v>401</v>
      </c>
      <c r="BM1245" s="227" t="s">
        <v>1439</v>
      </c>
    </row>
    <row r="1246" s="13" customFormat="1">
      <c r="A1246" s="13"/>
      <c r="B1246" s="229"/>
      <c r="C1246" s="230"/>
      <c r="D1246" s="231" t="s">
        <v>149</v>
      </c>
      <c r="E1246" s="232" t="s">
        <v>1</v>
      </c>
      <c r="F1246" s="233" t="s">
        <v>1440</v>
      </c>
      <c r="G1246" s="230"/>
      <c r="H1246" s="232" t="s">
        <v>1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9" t="s">
        <v>149</v>
      </c>
      <c r="AU1246" s="239" t="s">
        <v>147</v>
      </c>
      <c r="AV1246" s="13" t="s">
        <v>81</v>
      </c>
      <c r="AW1246" s="13" t="s">
        <v>30</v>
      </c>
      <c r="AX1246" s="13" t="s">
        <v>73</v>
      </c>
      <c r="AY1246" s="239" t="s">
        <v>138</v>
      </c>
    </row>
    <row r="1247" s="13" customFormat="1">
      <c r="A1247" s="13"/>
      <c r="B1247" s="229"/>
      <c r="C1247" s="230"/>
      <c r="D1247" s="231" t="s">
        <v>149</v>
      </c>
      <c r="E1247" s="232" t="s">
        <v>1</v>
      </c>
      <c r="F1247" s="233" t="s">
        <v>334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149</v>
      </c>
      <c r="AU1247" s="239" t="s">
        <v>147</v>
      </c>
      <c r="AV1247" s="13" t="s">
        <v>81</v>
      </c>
      <c r="AW1247" s="13" t="s">
        <v>30</v>
      </c>
      <c r="AX1247" s="13" t="s">
        <v>73</v>
      </c>
      <c r="AY1247" s="239" t="s">
        <v>138</v>
      </c>
    </row>
    <row r="1248" s="14" customFormat="1">
      <c r="A1248" s="14"/>
      <c r="B1248" s="240"/>
      <c r="C1248" s="241"/>
      <c r="D1248" s="231" t="s">
        <v>149</v>
      </c>
      <c r="E1248" s="242" t="s">
        <v>1</v>
      </c>
      <c r="F1248" s="243" t="s">
        <v>1441</v>
      </c>
      <c r="G1248" s="241"/>
      <c r="H1248" s="244">
        <v>7.1459999999999999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149</v>
      </c>
      <c r="AU1248" s="250" t="s">
        <v>147</v>
      </c>
      <c r="AV1248" s="14" t="s">
        <v>147</v>
      </c>
      <c r="AW1248" s="14" t="s">
        <v>30</v>
      </c>
      <c r="AX1248" s="14" t="s">
        <v>73</v>
      </c>
      <c r="AY1248" s="250" t="s">
        <v>138</v>
      </c>
    </row>
    <row r="1249" s="13" customFormat="1">
      <c r="A1249" s="13"/>
      <c r="B1249" s="229"/>
      <c r="C1249" s="230"/>
      <c r="D1249" s="231" t="s">
        <v>149</v>
      </c>
      <c r="E1249" s="232" t="s">
        <v>1</v>
      </c>
      <c r="F1249" s="233" t="s">
        <v>301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149</v>
      </c>
      <c r="AU1249" s="239" t="s">
        <v>147</v>
      </c>
      <c r="AV1249" s="13" t="s">
        <v>81</v>
      </c>
      <c r="AW1249" s="13" t="s">
        <v>30</v>
      </c>
      <c r="AX1249" s="13" t="s">
        <v>73</v>
      </c>
      <c r="AY1249" s="239" t="s">
        <v>138</v>
      </c>
    </row>
    <row r="1250" s="14" customFormat="1">
      <c r="A1250" s="14"/>
      <c r="B1250" s="240"/>
      <c r="C1250" s="241"/>
      <c r="D1250" s="231" t="s">
        <v>149</v>
      </c>
      <c r="E1250" s="242" t="s">
        <v>1</v>
      </c>
      <c r="F1250" s="243" t="s">
        <v>1442</v>
      </c>
      <c r="G1250" s="241"/>
      <c r="H1250" s="244">
        <v>5.702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149</v>
      </c>
      <c r="AU1250" s="250" t="s">
        <v>147</v>
      </c>
      <c r="AV1250" s="14" t="s">
        <v>147</v>
      </c>
      <c r="AW1250" s="14" t="s">
        <v>30</v>
      </c>
      <c r="AX1250" s="14" t="s">
        <v>73</v>
      </c>
      <c r="AY1250" s="250" t="s">
        <v>138</v>
      </c>
    </row>
    <row r="1251" s="15" customFormat="1">
      <c r="A1251" s="15"/>
      <c r="B1251" s="262"/>
      <c r="C1251" s="263"/>
      <c r="D1251" s="231" t="s">
        <v>149</v>
      </c>
      <c r="E1251" s="264" t="s">
        <v>1</v>
      </c>
      <c r="F1251" s="265" t="s">
        <v>165</v>
      </c>
      <c r="G1251" s="263"/>
      <c r="H1251" s="266">
        <v>12.847999999999999</v>
      </c>
      <c r="I1251" s="267"/>
      <c r="J1251" s="263"/>
      <c r="K1251" s="263"/>
      <c r="L1251" s="268"/>
      <c r="M1251" s="269"/>
      <c r="N1251" s="270"/>
      <c r="O1251" s="270"/>
      <c r="P1251" s="270"/>
      <c r="Q1251" s="270"/>
      <c r="R1251" s="270"/>
      <c r="S1251" s="270"/>
      <c r="T1251" s="271"/>
      <c r="U1251" s="15"/>
      <c r="V1251" s="15"/>
      <c r="W1251" s="15"/>
      <c r="X1251" s="15"/>
      <c r="Y1251" s="15"/>
      <c r="Z1251" s="15"/>
      <c r="AA1251" s="15"/>
      <c r="AB1251" s="15"/>
      <c r="AC1251" s="15"/>
      <c r="AD1251" s="15"/>
      <c r="AE1251" s="15"/>
      <c r="AT1251" s="272" t="s">
        <v>149</v>
      </c>
      <c r="AU1251" s="272" t="s">
        <v>147</v>
      </c>
      <c r="AV1251" s="15" t="s">
        <v>146</v>
      </c>
      <c r="AW1251" s="15" t="s">
        <v>30</v>
      </c>
      <c r="AX1251" s="15" t="s">
        <v>81</v>
      </c>
      <c r="AY1251" s="272" t="s">
        <v>138</v>
      </c>
    </row>
    <row r="1252" s="2" customFormat="1" ht="24.15" customHeight="1">
      <c r="A1252" s="38"/>
      <c r="B1252" s="39"/>
      <c r="C1252" s="215" t="s">
        <v>1443</v>
      </c>
      <c r="D1252" s="215" t="s">
        <v>142</v>
      </c>
      <c r="E1252" s="216" t="s">
        <v>1444</v>
      </c>
      <c r="F1252" s="217" t="s">
        <v>1445</v>
      </c>
      <c r="G1252" s="218" t="s">
        <v>168</v>
      </c>
      <c r="H1252" s="219">
        <v>4.6509999999999998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5.0000000000000002E-05</v>
      </c>
      <c r="R1252" s="225">
        <f>Q1252*H1252</f>
        <v>0.00023255000000000002</v>
      </c>
      <c r="S1252" s="225">
        <v>0</v>
      </c>
      <c r="T1252" s="22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401</v>
      </c>
      <c r="AT1252" s="227" t="s">
        <v>142</v>
      </c>
      <c r="AU1252" s="227" t="s">
        <v>147</v>
      </c>
      <c r="AY1252" s="17" t="s">
        <v>138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147</v>
      </c>
      <c r="BK1252" s="228">
        <f>ROUND(I1252*H1252,2)</f>
        <v>0</v>
      </c>
      <c r="BL1252" s="17" t="s">
        <v>401</v>
      </c>
      <c r="BM1252" s="227" t="s">
        <v>1446</v>
      </c>
    </row>
    <row r="1253" s="13" customFormat="1">
      <c r="A1253" s="13"/>
      <c r="B1253" s="229"/>
      <c r="C1253" s="230"/>
      <c r="D1253" s="231" t="s">
        <v>149</v>
      </c>
      <c r="E1253" s="232" t="s">
        <v>1</v>
      </c>
      <c r="F1253" s="233" t="s">
        <v>185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149</v>
      </c>
      <c r="AU1253" s="239" t="s">
        <v>147</v>
      </c>
      <c r="AV1253" s="13" t="s">
        <v>81</v>
      </c>
      <c r="AW1253" s="13" t="s">
        <v>30</v>
      </c>
      <c r="AX1253" s="13" t="s">
        <v>73</v>
      </c>
      <c r="AY1253" s="239" t="s">
        <v>138</v>
      </c>
    </row>
    <row r="1254" s="14" customFormat="1">
      <c r="A1254" s="14"/>
      <c r="B1254" s="240"/>
      <c r="C1254" s="241"/>
      <c r="D1254" s="231" t="s">
        <v>149</v>
      </c>
      <c r="E1254" s="242" t="s">
        <v>1</v>
      </c>
      <c r="F1254" s="243" t="s">
        <v>186</v>
      </c>
      <c r="G1254" s="241"/>
      <c r="H1254" s="244">
        <v>1.7070000000000001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149</v>
      </c>
      <c r="AU1254" s="250" t="s">
        <v>147</v>
      </c>
      <c r="AV1254" s="14" t="s">
        <v>147</v>
      </c>
      <c r="AW1254" s="14" t="s">
        <v>30</v>
      </c>
      <c r="AX1254" s="14" t="s">
        <v>73</v>
      </c>
      <c r="AY1254" s="250" t="s">
        <v>138</v>
      </c>
    </row>
    <row r="1255" s="13" customFormat="1">
      <c r="A1255" s="13"/>
      <c r="B1255" s="229"/>
      <c r="C1255" s="230"/>
      <c r="D1255" s="231" t="s">
        <v>149</v>
      </c>
      <c r="E1255" s="232" t="s">
        <v>1</v>
      </c>
      <c r="F1255" s="233" t="s">
        <v>187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149</v>
      </c>
      <c r="AU1255" s="239" t="s">
        <v>147</v>
      </c>
      <c r="AV1255" s="13" t="s">
        <v>81</v>
      </c>
      <c r="AW1255" s="13" t="s">
        <v>30</v>
      </c>
      <c r="AX1255" s="13" t="s">
        <v>73</v>
      </c>
      <c r="AY1255" s="239" t="s">
        <v>138</v>
      </c>
    </row>
    <row r="1256" s="14" customFormat="1">
      <c r="A1256" s="14"/>
      <c r="B1256" s="240"/>
      <c r="C1256" s="241"/>
      <c r="D1256" s="231" t="s">
        <v>149</v>
      </c>
      <c r="E1256" s="242" t="s">
        <v>1</v>
      </c>
      <c r="F1256" s="243" t="s">
        <v>188</v>
      </c>
      <c r="G1256" s="241"/>
      <c r="H1256" s="244">
        <v>2.944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149</v>
      </c>
      <c r="AU1256" s="250" t="s">
        <v>147</v>
      </c>
      <c r="AV1256" s="14" t="s">
        <v>147</v>
      </c>
      <c r="AW1256" s="14" t="s">
        <v>30</v>
      </c>
      <c r="AX1256" s="14" t="s">
        <v>73</v>
      </c>
      <c r="AY1256" s="250" t="s">
        <v>138</v>
      </c>
    </row>
    <row r="1257" s="15" customFormat="1">
      <c r="A1257" s="15"/>
      <c r="B1257" s="262"/>
      <c r="C1257" s="263"/>
      <c r="D1257" s="231" t="s">
        <v>149</v>
      </c>
      <c r="E1257" s="264" t="s">
        <v>1</v>
      </c>
      <c r="F1257" s="265" t="s">
        <v>165</v>
      </c>
      <c r="G1257" s="263"/>
      <c r="H1257" s="266">
        <v>4.6509999999999998</v>
      </c>
      <c r="I1257" s="267"/>
      <c r="J1257" s="263"/>
      <c r="K1257" s="263"/>
      <c r="L1257" s="268"/>
      <c r="M1257" s="269"/>
      <c r="N1257" s="270"/>
      <c r="O1257" s="270"/>
      <c r="P1257" s="270"/>
      <c r="Q1257" s="270"/>
      <c r="R1257" s="270"/>
      <c r="S1257" s="270"/>
      <c r="T1257" s="271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2" t="s">
        <v>149</v>
      </c>
      <c r="AU1257" s="272" t="s">
        <v>147</v>
      </c>
      <c r="AV1257" s="15" t="s">
        <v>146</v>
      </c>
      <c r="AW1257" s="15" t="s">
        <v>30</v>
      </c>
      <c r="AX1257" s="15" t="s">
        <v>81</v>
      </c>
      <c r="AY1257" s="272" t="s">
        <v>138</v>
      </c>
    </row>
    <row r="1258" s="2" customFormat="1" ht="24.15" customHeight="1">
      <c r="A1258" s="38"/>
      <c r="B1258" s="39"/>
      <c r="C1258" s="215" t="s">
        <v>1447</v>
      </c>
      <c r="D1258" s="215" t="s">
        <v>142</v>
      </c>
      <c r="E1258" s="216" t="s">
        <v>1448</v>
      </c>
      <c r="F1258" s="217" t="s">
        <v>1449</v>
      </c>
      <c r="G1258" s="218" t="s">
        <v>145</v>
      </c>
      <c r="H1258" s="219">
        <v>0.13400000000000001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401</v>
      </c>
      <c r="AT1258" s="227" t="s">
        <v>142</v>
      </c>
      <c r="AU1258" s="227" t="s">
        <v>147</v>
      </c>
      <c r="AY1258" s="17" t="s">
        <v>138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147</v>
      </c>
      <c r="BK1258" s="228">
        <f>ROUND(I1258*H1258,2)</f>
        <v>0</v>
      </c>
      <c r="BL1258" s="17" t="s">
        <v>401</v>
      </c>
      <c r="BM1258" s="227" t="s">
        <v>1450</v>
      </c>
    </row>
    <row r="1259" s="2" customFormat="1" ht="24.15" customHeight="1">
      <c r="A1259" s="38"/>
      <c r="B1259" s="39"/>
      <c r="C1259" s="215" t="s">
        <v>1451</v>
      </c>
      <c r="D1259" s="215" t="s">
        <v>142</v>
      </c>
      <c r="E1259" s="216" t="s">
        <v>1452</v>
      </c>
      <c r="F1259" s="217" t="s">
        <v>1453</v>
      </c>
      <c r="G1259" s="218" t="s">
        <v>145</v>
      </c>
      <c r="H1259" s="219">
        <v>0.13400000000000001</v>
      </c>
      <c r="I1259" s="220"/>
      <c r="J1259" s="221">
        <f>ROUND(I1259*H1259,2)</f>
        <v>0</v>
      </c>
      <c r="K1259" s="222"/>
      <c r="L1259" s="44"/>
      <c r="M1259" s="223" t="s">
        <v>1</v>
      </c>
      <c r="N1259" s="224" t="s">
        <v>39</v>
      </c>
      <c r="O1259" s="91"/>
      <c r="P1259" s="225">
        <f>O1259*H1259</f>
        <v>0</v>
      </c>
      <c r="Q1259" s="225">
        <v>0</v>
      </c>
      <c r="R1259" s="225">
        <f>Q1259*H1259</f>
        <v>0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401</v>
      </c>
      <c r="AT1259" s="227" t="s">
        <v>142</v>
      </c>
      <c r="AU1259" s="227" t="s">
        <v>147</v>
      </c>
      <c r="AY1259" s="17" t="s">
        <v>138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147</v>
      </c>
      <c r="BK1259" s="228">
        <f>ROUND(I1259*H1259,2)</f>
        <v>0</v>
      </c>
      <c r="BL1259" s="17" t="s">
        <v>401</v>
      </c>
      <c r="BM1259" s="227" t="s">
        <v>1454</v>
      </c>
    </row>
    <row r="1260" s="2" customFormat="1" ht="24.15" customHeight="1">
      <c r="A1260" s="38"/>
      <c r="B1260" s="39"/>
      <c r="C1260" s="215" t="s">
        <v>1455</v>
      </c>
      <c r="D1260" s="215" t="s">
        <v>142</v>
      </c>
      <c r="E1260" s="216" t="s">
        <v>1456</v>
      </c>
      <c r="F1260" s="217" t="s">
        <v>1457</v>
      </c>
      <c r="G1260" s="218" t="s">
        <v>145</v>
      </c>
      <c r="H1260" s="219">
        <v>0.13400000000000001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401</v>
      </c>
      <c r="AT1260" s="227" t="s">
        <v>142</v>
      </c>
      <c r="AU1260" s="227" t="s">
        <v>147</v>
      </c>
      <c r="AY1260" s="17" t="s">
        <v>138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147</v>
      </c>
      <c r="BK1260" s="228">
        <f>ROUND(I1260*H1260,2)</f>
        <v>0</v>
      </c>
      <c r="BL1260" s="17" t="s">
        <v>401</v>
      </c>
      <c r="BM1260" s="227" t="s">
        <v>1458</v>
      </c>
    </row>
    <row r="1261" s="2" customFormat="1" ht="24.15" customHeight="1">
      <c r="A1261" s="38"/>
      <c r="B1261" s="39"/>
      <c r="C1261" s="215" t="s">
        <v>1459</v>
      </c>
      <c r="D1261" s="215" t="s">
        <v>142</v>
      </c>
      <c r="E1261" s="216" t="s">
        <v>1460</v>
      </c>
      <c r="F1261" s="217" t="s">
        <v>1461</v>
      </c>
      <c r="G1261" s="218" t="s">
        <v>145</v>
      </c>
      <c r="H1261" s="219">
        <v>0.13400000000000001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</v>
      </c>
      <c r="R1261" s="225">
        <f>Q1261*H1261</f>
        <v>0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401</v>
      </c>
      <c r="AT1261" s="227" t="s">
        <v>142</v>
      </c>
      <c r="AU1261" s="227" t="s">
        <v>147</v>
      </c>
      <c r="AY1261" s="17" t="s">
        <v>138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147</v>
      </c>
      <c r="BK1261" s="228">
        <f>ROUND(I1261*H1261,2)</f>
        <v>0</v>
      </c>
      <c r="BL1261" s="17" t="s">
        <v>401</v>
      </c>
      <c r="BM1261" s="227" t="s">
        <v>1462</v>
      </c>
    </row>
    <row r="1262" s="12" customFormat="1" ht="22.8" customHeight="1">
      <c r="A1262" s="12"/>
      <c r="B1262" s="199"/>
      <c r="C1262" s="200"/>
      <c r="D1262" s="201" t="s">
        <v>72</v>
      </c>
      <c r="E1262" s="213" t="s">
        <v>1463</v>
      </c>
      <c r="F1262" s="213" t="s">
        <v>1464</v>
      </c>
      <c r="G1262" s="200"/>
      <c r="H1262" s="200"/>
      <c r="I1262" s="203"/>
      <c r="J1262" s="214">
        <f>BK1262</f>
        <v>0</v>
      </c>
      <c r="K1262" s="200"/>
      <c r="L1262" s="205"/>
      <c r="M1262" s="206"/>
      <c r="N1262" s="207"/>
      <c r="O1262" s="207"/>
      <c r="P1262" s="208">
        <f>SUM(P1263:P1314)</f>
        <v>0</v>
      </c>
      <c r="Q1262" s="207"/>
      <c r="R1262" s="208">
        <f>SUM(R1263:R1314)</f>
        <v>0.023754750000000005</v>
      </c>
      <c r="S1262" s="207"/>
      <c r="T1262" s="209">
        <f>SUM(T1263:T1314)</f>
        <v>0.030064</v>
      </c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R1262" s="210" t="s">
        <v>147</v>
      </c>
      <c r="AT1262" s="211" t="s">
        <v>72</v>
      </c>
      <c r="AU1262" s="211" t="s">
        <v>81</v>
      </c>
      <c r="AY1262" s="210" t="s">
        <v>138</v>
      </c>
      <c r="BK1262" s="212">
        <f>SUM(BK1263:BK1314)</f>
        <v>0</v>
      </c>
    </row>
    <row r="1263" s="2" customFormat="1" ht="14.4" customHeight="1">
      <c r="A1263" s="38"/>
      <c r="B1263" s="39"/>
      <c r="C1263" s="215" t="s">
        <v>1465</v>
      </c>
      <c r="D1263" s="215" t="s">
        <v>142</v>
      </c>
      <c r="E1263" s="216" t="s">
        <v>1466</v>
      </c>
      <c r="F1263" s="217" t="s">
        <v>1467</v>
      </c>
      <c r="G1263" s="218" t="s">
        <v>322</v>
      </c>
      <c r="H1263" s="219">
        <v>30.064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0.001</v>
      </c>
      <c r="T1263" s="226">
        <f>S1263*H1263</f>
        <v>0.030064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401</v>
      </c>
      <c r="AT1263" s="227" t="s">
        <v>142</v>
      </c>
      <c r="AU1263" s="227" t="s">
        <v>147</v>
      </c>
      <c r="AY1263" s="17" t="s">
        <v>138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147</v>
      </c>
      <c r="BK1263" s="228">
        <f>ROUND(I1263*H1263,2)</f>
        <v>0</v>
      </c>
      <c r="BL1263" s="17" t="s">
        <v>401</v>
      </c>
      <c r="BM1263" s="227" t="s">
        <v>1468</v>
      </c>
    </row>
    <row r="1264" s="13" customFormat="1">
      <c r="A1264" s="13"/>
      <c r="B1264" s="229"/>
      <c r="C1264" s="230"/>
      <c r="D1264" s="231" t="s">
        <v>149</v>
      </c>
      <c r="E1264" s="232" t="s">
        <v>1</v>
      </c>
      <c r="F1264" s="233" t="s">
        <v>1325</v>
      </c>
      <c r="G1264" s="230"/>
      <c r="H1264" s="232" t="s">
        <v>1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39" t="s">
        <v>149</v>
      </c>
      <c r="AU1264" s="239" t="s">
        <v>147</v>
      </c>
      <c r="AV1264" s="13" t="s">
        <v>81</v>
      </c>
      <c r="AW1264" s="13" t="s">
        <v>30</v>
      </c>
      <c r="AX1264" s="13" t="s">
        <v>73</v>
      </c>
      <c r="AY1264" s="239" t="s">
        <v>138</v>
      </c>
    </row>
    <row r="1265" s="14" customFormat="1">
      <c r="A1265" s="14"/>
      <c r="B1265" s="240"/>
      <c r="C1265" s="241"/>
      <c r="D1265" s="231" t="s">
        <v>149</v>
      </c>
      <c r="E1265" s="242" t="s">
        <v>1</v>
      </c>
      <c r="F1265" s="243" t="s">
        <v>1469</v>
      </c>
      <c r="G1265" s="241"/>
      <c r="H1265" s="244">
        <v>14.006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149</v>
      </c>
      <c r="AU1265" s="250" t="s">
        <v>147</v>
      </c>
      <c r="AV1265" s="14" t="s">
        <v>147</v>
      </c>
      <c r="AW1265" s="14" t="s">
        <v>30</v>
      </c>
      <c r="AX1265" s="14" t="s">
        <v>73</v>
      </c>
      <c r="AY1265" s="250" t="s">
        <v>138</v>
      </c>
    </row>
    <row r="1266" s="13" customFormat="1">
      <c r="A1266" s="13"/>
      <c r="B1266" s="229"/>
      <c r="C1266" s="230"/>
      <c r="D1266" s="231" t="s">
        <v>149</v>
      </c>
      <c r="E1266" s="232" t="s">
        <v>1</v>
      </c>
      <c r="F1266" s="233" t="s">
        <v>1326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149</v>
      </c>
      <c r="AU1266" s="239" t="s">
        <v>147</v>
      </c>
      <c r="AV1266" s="13" t="s">
        <v>81</v>
      </c>
      <c r="AW1266" s="13" t="s">
        <v>30</v>
      </c>
      <c r="AX1266" s="13" t="s">
        <v>73</v>
      </c>
      <c r="AY1266" s="239" t="s">
        <v>138</v>
      </c>
    </row>
    <row r="1267" s="14" customFormat="1">
      <c r="A1267" s="14"/>
      <c r="B1267" s="240"/>
      <c r="C1267" s="241"/>
      <c r="D1267" s="231" t="s">
        <v>149</v>
      </c>
      <c r="E1267" s="242" t="s">
        <v>1</v>
      </c>
      <c r="F1267" s="243" t="s">
        <v>1470</v>
      </c>
      <c r="G1267" s="241"/>
      <c r="H1267" s="244">
        <v>16.058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149</v>
      </c>
      <c r="AU1267" s="250" t="s">
        <v>147</v>
      </c>
      <c r="AV1267" s="14" t="s">
        <v>147</v>
      </c>
      <c r="AW1267" s="14" t="s">
        <v>30</v>
      </c>
      <c r="AX1267" s="14" t="s">
        <v>73</v>
      </c>
      <c r="AY1267" s="250" t="s">
        <v>138</v>
      </c>
    </row>
    <row r="1268" s="15" customFormat="1">
      <c r="A1268" s="15"/>
      <c r="B1268" s="262"/>
      <c r="C1268" s="263"/>
      <c r="D1268" s="231" t="s">
        <v>149</v>
      </c>
      <c r="E1268" s="264" t="s">
        <v>1</v>
      </c>
      <c r="F1268" s="265" t="s">
        <v>165</v>
      </c>
      <c r="G1268" s="263"/>
      <c r="H1268" s="266">
        <v>30.064</v>
      </c>
      <c r="I1268" s="267"/>
      <c r="J1268" s="263"/>
      <c r="K1268" s="263"/>
      <c r="L1268" s="268"/>
      <c r="M1268" s="269"/>
      <c r="N1268" s="270"/>
      <c r="O1268" s="270"/>
      <c r="P1268" s="270"/>
      <c r="Q1268" s="270"/>
      <c r="R1268" s="270"/>
      <c r="S1268" s="270"/>
      <c r="T1268" s="271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72" t="s">
        <v>149</v>
      </c>
      <c r="AU1268" s="272" t="s">
        <v>147</v>
      </c>
      <c r="AV1268" s="15" t="s">
        <v>146</v>
      </c>
      <c r="AW1268" s="15" t="s">
        <v>30</v>
      </c>
      <c r="AX1268" s="15" t="s">
        <v>81</v>
      </c>
      <c r="AY1268" s="272" t="s">
        <v>138</v>
      </c>
    </row>
    <row r="1269" s="2" customFormat="1" ht="24.15" customHeight="1">
      <c r="A1269" s="38"/>
      <c r="B1269" s="39"/>
      <c r="C1269" s="215" t="s">
        <v>1471</v>
      </c>
      <c r="D1269" s="215" t="s">
        <v>142</v>
      </c>
      <c r="E1269" s="216" t="s">
        <v>1472</v>
      </c>
      <c r="F1269" s="217" t="s">
        <v>1473</v>
      </c>
      <c r="G1269" s="218" t="s">
        <v>322</v>
      </c>
      <c r="H1269" s="219">
        <v>30.064</v>
      </c>
      <c r="I1269" s="220"/>
      <c r="J1269" s="221">
        <f>ROUND(I1269*H1269,2)</f>
        <v>0</v>
      </c>
      <c r="K1269" s="222"/>
      <c r="L1269" s="44"/>
      <c r="M1269" s="223" t="s">
        <v>1</v>
      </c>
      <c r="N1269" s="224" t="s">
        <v>39</v>
      </c>
      <c r="O1269" s="91"/>
      <c r="P1269" s="225">
        <f>O1269*H1269</f>
        <v>0</v>
      </c>
      <c r="Q1269" s="225">
        <v>3.0000000000000001E-05</v>
      </c>
      <c r="R1269" s="225">
        <f>Q1269*H1269</f>
        <v>0.00090192000000000007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401</v>
      </c>
      <c r="AT1269" s="227" t="s">
        <v>142</v>
      </c>
      <c r="AU1269" s="227" t="s">
        <v>147</v>
      </c>
      <c r="AY1269" s="17" t="s">
        <v>138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147</v>
      </c>
      <c r="BK1269" s="228">
        <f>ROUND(I1269*H1269,2)</f>
        <v>0</v>
      </c>
      <c r="BL1269" s="17" t="s">
        <v>401</v>
      </c>
      <c r="BM1269" s="227" t="s">
        <v>1474</v>
      </c>
    </row>
    <row r="1270" s="13" customFormat="1">
      <c r="A1270" s="13"/>
      <c r="B1270" s="229"/>
      <c r="C1270" s="230"/>
      <c r="D1270" s="231" t="s">
        <v>149</v>
      </c>
      <c r="E1270" s="232" t="s">
        <v>1</v>
      </c>
      <c r="F1270" s="233" t="s">
        <v>1325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149</v>
      </c>
      <c r="AU1270" s="239" t="s">
        <v>147</v>
      </c>
      <c r="AV1270" s="13" t="s">
        <v>81</v>
      </c>
      <c r="AW1270" s="13" t="s">
        <v>30</v>
      </c>
      <c r="AX1270" s="13" t="s">
        <v>73</v>
      </c>
      <c r="AY1270" s="239" t="s">
        <v>138</v>
      </c>
    </row>
    <row r="1271" s="14" customFormat="1">
      <c r="A1271" s="14"/>
      <c r="B1271" s="240"/>
      <c r="C1271" s="241"/>
      <c r="D1271" s="231" t="s">
        <v>149</v>
      </c>
      <c r="E1271" s="242" t="s">
        <v>1</v>
      </c>
      <c r="F1271" s="243" t="s">
        <v>1469</v>
      </c>
      <c r="G1271" s="241"/>
      <c r="H1271" s="244">
        <v>14.006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149</v>
      </c>
      <c r="AU1271" s="250" t="s">
        <v>147</v>
      </c>
      <c r="AV1271" s="14" t="s">
        <v>147</v>
      </c>
      <c r="AW1271" s="14" t="s">
        <v>30</v>
      </c>
      <c r="AX1271" s="14" t="s">
        <v>73</v>
      </c>
      <c r="AY1271" s="250" t="s">
        <v>138</v>
      </c>
    </row>
    <row r="1272" s="13" customFormat="1">
      <c r="A1272" s="13"/>
      <c r="B1272" s="229"/>
      <c r="C1272" s="230"/>
      <c r="D1272" s="231" t="s">
        <v>149</v>
      </c>
      <c r="E1272" s="232" t="s">
        <v>1</v>
      </c>
      <c r="F1272" s="233" t="s">
        <v>1326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149</v>
      </c>
      <c r="AU1272" s="239" t="s">
        <v>147</v>
      </c>
      <c r="AV1272" s="13" t="s">
        <v>81</v>
      </c>
      <c r="AW1272" s="13" t="s">
        <v>30</v>
      </c>
      <c r="AX1272" s="13" t="s">
        <v>73</v>
      </c>
      <c r="AY1272" s="239" t="s">
        <v>138</v>
      </c>
    </row>
    <row r="1273" s="14" customFormat="1">
      <c r="A1273" s="14"/>
      <c r="B1273" s="240"/>
      <c r="C1273" s="241"/>
      <c r="D1273" s="231" t="s">
        <v>149</v>
      </c>
      <c r="E1273" s="242" t="s">
        <v>1</v>
      </c>
      <c r="F1273" s="243" t="s">
        <v>1470</v>
      </c>
      <c r="G1273" s="241"/>
      <c r="H1273" s="244">
        <v>16.058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149</v>
      </c>
      <c r="AU1273" s="250" t="s">
        <v>147</v>
      </c>
      <c r="AV1273" s="14" t="s">
        <v>147</v>
      </c>
      <c r="AW1273" s="14" t="s">
        <v>30</v>
      </c>
      <c r="AX1273" s="14" t="s">
        <v>73</v>
      </c>
      <c r="AY1273" s="250" t="s">
        <v>138</v>
      </c>
    </row>
    <row r="1274" s="15" customFormat="1">
      <c r="A1274" s="15"/>
      <c r="B1274" s="262"/>
      <c r="C1274" s="263"/>
      <c r="D1274" s="231" t="s">
        <v>149</v>
      </c>
      <c r="E1274" s="264" t="s">
        <v>1</v>
      </c>
      <c r="F1274" s="265" t="s">
        <v>165</v>
      </c>
      <c r="G1274" s="263"/>
      <c r="H1274" s="266">
        <v>30.064</v>
      </c>
      <c r="I1274" s="267"/>
      <c r="J1274" s="263"/>
      <c r="K1274" s="263"/>
      <c r="L1274" s="268"/>
      <c r="M1274" s="269"/>
      <c r="N1274" s="270"/>
      <c r="O1274" s="270"/>
      <c r="P1274" s="270"/>
      <c r="Q1274" s="270"/>
      <c r="R1274" s="270"/>
      <c r="S1274" s="270"/>
      <c r="T1274" s="271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2" t="s">
        <v>149</v>
      </c>
      <c r="AU1274" s="272" t="s">
        <v>147</v>
      </c>
      <c r="AV1274" s="15" t="s">
        <v>146</v>
      </c>
      <c r="AW1274" s="15" t="s">
        <v>30</v>
      </c>
      <c r="AX1274" s="15" t="s">
        <v>81</v>
      </c>
      <c r="AY1274" s="272" t="s">
        <v>138</v>
      </c>
    </row>
    <row r="1275" s="2" customFormat="1" ht="14.4" customHeight="1">
      <c r="A1275" s="38"/>
      <c r="B1275" s="39"/>
      <c r="C1275" s="251" t="s">
        <v>1475</v>
      </c>
      <c r="D1275" s="251" t="s">
        <v>153</v>
      </c>
      <c r="E1275" s="252" t="s">
        <v>1476</v>
      </c>
      <c r="F1275" s="253" t="s">
        <v>1477</v>
      </c>
      <c r="G1275" s="254" t="s">
        <v>322</v>
      </c>
      <c r="H1275" s="255">
        <v>34.365000000000002</v>
      </c>
      <c r="I1275" s="256"/>
      <c r="J1275" s="257">
        <f>ROUND(I1275*H1275,2)</f>
        <v>0</v>
      </c>
      <c r="K1275" s="258"/>
      <c r="L1275" s="259"/>
      <c r="M1275" s="260" t="s">
        <v>1</v>
      </c>
      <c r="N1275" s="261" t="s">
        <v>39</v>
      </c>
      <c r="O1275" s="91"/>
      <c r="P1275" s="225">
        <f>O1275*H1275</f>
        <v>0</v>
      </c>
      <c r="Q1275" s="225">
        <v>0.00020000000000000001</v>
      </c>
      <c r="R1275" s="225">
        <f>Q1275*H1275</f>
        <v>0.0068730000000000006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336</v>
      </c>
      <c r="AT1275" s="227" t="s">
        <v>153</v>
      </c>
      <c r="AU1275" s="227" t="s">
        <v>147</v>
      </c>
      <c r="AY1275" s="17" t="s">
        <v>138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147</v>
      </c>
      <c r="BK1275" s="228">
        <f>ROUND(I1275*H1275,2)</f>
        <v>0</v>
      </c>
      <c r="BL1275" s="17" t="s">
        <v>401</v>
      </c>
      <c r="BM1275" s="227" t="s">
        <v>1478</v>
      </c>
    </row>
    <row r="1276" s="2" customFormat="1" ht="24.15" customHeight="1">
      <c r="A1276" s="38"/>
      <c r="B1276" s="39"/>
      <c r="C1276" s="215" t="s">
        <v>1479</v>
      </c>
      <c r="D1276" s="215" t="s">
        <v>142</v>
      </c>
      <c r="E1276" s="216" t="s">
        <v>1480</v>
      </c>
      <c r="F1276" s="217" t="s">
        <v>1481</v>
      </c>
      <c r="G1276" s="218" t="s">
        <v>168</v>
      </c>
      <c r="H1276" s="219">
        <v>31.332999999999998</v>
      </c>
      <c r="I1276" s="220"/>
      <c r="J1276" s="221">
        <f>ROUND(I1276*H1276,2)</f>
        <v>0</v>
      </c>
      <c r="K1276" s="222"/>
      <c r="L1276" s="44"/>
      <c r="M1276" s="223" t="s">
        <v>1</v>
      </c>
      <c r="N1276" s="224" t="s">
        <v>39</v>
      </c>
      <c r="O1276" s="91"/>
      <c r="P1276" s="225">
        <f>O1276*H1276</f>
        <v>0</v>
      </c>
      <c r="Q1276" s="225">
        <v>8.0000000000000007E-05</v>
      </c>
      <c r="R1276" s="225">
        <f>Q1276*H1276</f>
        <v>0.0025066400000000001</v>
      </c>
      <c r="S1276" s="225">
        <v>0</v>
      </c>
      <c r="T1276" s="22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401</v>
      </c>
      <c r="AT1276" s="227" t="s">
        <v>142</v>
      </c>
      <c r="AU1276" s="227" t="s">
        <v>147</v>
      </c>
      <c r="AY1276" s="17" t="s">
        <v>138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147</v>
      </c>
      <c r="BK1276" s="228">
        <f>ROUND(I1276*H1276,2)</f>
        <v>0</v>
      </c>
      <c r="BL1276" s="17" t="s">
        <v>401</v>
      </c>
      <c r="BM1276" s="227" t="s">
        <v>1482</v>
      </c>
    </row>
    <row r="1277" s="13" customFormat="1">
      <c r="A1277" s="13"/>
      <c r="B1277" s="229"/>
      <c r="C1277" s="230"/>
      <c r="D1277" s="231" t="s">
        <v>149</v>
      </c>
      <c r="E1277" s="232" t="s">
        <v>1</v>
      </c>
      <c r="F1277" s="233" t="s">
        <v>1325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149</v>
      </c>
      <c r="AU1277" s="239" t="s">
        <v>147</v>
      </c>
      <c r="AV1277" s="13" t="s">
        <v>81</v>
      </c>
      <c r="AW1277" s="13" t="s">
        <v>30</v>
      </c>
      <c r="AX1277" s="13" t="s">
        <v>73</v>
      </c>
      <c r="AY1277" s="239" t="s">
        <v>138</v>
      </c>
    </row>
    <row r="1278" s="14" customFormat="1">
      <c r="A1278" s="14"/>
      <c r="B1278" s="240"/>
      <c r="C1278" s="241"/>
      <c r="D1278" s="231" t="s">
        <v>149</v>
      </c>
      <c r="E1278" s="242" t="s">
        <v>1</v>
      </c>
      <c r="F1278" s="243" t="s">
        <v>1483</v>
      </c>
      <c r="G1278" s="241"/>
      <c r="H1278" s="244">
        <v>13.445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149</v>
      </c>
      <c r="AU1278" s="250" t="s">
        <v>147</v>
      </c>
      <c r="AV1278" s="14" t="s">
        <v>147</v>
      </c>
      <c r="AW1278" s="14" t="s">
        <v>30</v>
      </c>
      <c r="AX1278" s="14" t="s">
        <v>73</v>
      </c>
      <c r="AY1278" s="250" t="s">
        <v>138</v>
      </c>
    </row>
    <row r="1279" s="13" customFormat="1">
      <c r="A1279" s="13"/>
      <c r="B1279" s="229"/>
      <c r="C1279" s="230"/>
      <c r="D1279" s="231" t="s">
        <v>149</v>
      </c>
      <c r="E1279" s="232" t="s">
        <v>1</v>
      </c>
      <c r="F1279" s="233" t="s">
        <v>1326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149</v>
      </c>
      <c r="AU1279" s="239" t="s">
        <v>147</v>
      </c>
      <c r="AV1279" s="13" t="s">
        <v>81</v>
      </c>
      <c r="AW1279" s="13" t="s">
        <v>30</v>
      </c>
      <c r="AX1279" s="13" t="s">
        <v>73</v>
      </c>
      <c r="AY1279" s="239" t="s">
        <v>138</v>
      </c>
    </row>
    <row r="1280" s="14" customFormat="1">
      <c r="A1280" s="14"/>
      <c r="B1280" s="240"/>
      <c r="C1280" s="241"/>
      <c r="D1280" s="231" t="s">
        <v>149</v>
      </c>
      <c r="E1280" s="242" t="s">
        <v>1</v>
      </c>
      <c r="F1280" s="243" t="s">
        <v>1484</v>
      </c>
      <c r="G1280" s="241"/>
      <c r="H1280" s="244">
        <v>17.888000000000002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149</v>
      </c>
      <c r="AU1280" s="250" t="s">
        <v>147</v>
      </c>
      <c r="AV1280" s="14" t="s">
        <v>147</v>
      </c>
      <c r="AW1280" s="14" t="s">
        <v>30</v>
      </c>
      <c r="AX1280" s="14" t="s">
        <v>73</v>
      </c>
      <c r="AY1280" s="250" t="s">
        <v>138</v>
      </c>
    </row>
    <row r="1281" s="15" customFormat="1">
      <c r="A1281" s="15"/>
      <c r="B1281" s="262"/>
      <c r="C1281" s="263"/>
      <c r="D1281" s="231" t="s">
        <v>149</v>
      </c>
      <c r="E1281" s="264" t="s">
        <v>1</v>
      </c>
      <c r="F1281" s="265" t="s">
        <v>165</v>
      </c>
      <c r="G1281" s="263"/>
      <c r="H1281" s="266">
        <v>31.333000000000002</v>
      </c>
      <c r="I1281" s="267"/>
      <c r="J1281" s="263"/>
      <c r="K1281" s="263"/>
      <c r="L1281" s="268"/>
      <c r="M1281" s="269"/>
      <c r="N1281" s="270"/>
      <c r="O1281" s="270"/>
      <c r="P1281" s="270"/>
      <c r="Q1281" s="270"/>
      <c r="R1281" s="270"/>
      <c r="S1281" s="270"/>
      <c r="T1281" s="271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72" t="s">
        <v>149</v>
      </c>
      <c r="AU1281" s="272" t="s">
        <v>147</v>
      </c>
      <c r="AV1281" s="15" t="s">
        <v>146</v>
      </c>
      <c r="AW1281" s="15" t="s">
        <v>30</v>
      </c>
      <c r="AX1281" s="15" t="s">
        <v>81</v>
      </c>
      <c r="AY1281" s="272" t="s">
        <v>138</v>
      </c>
    </row>
    <row r="1282" s="2" customFormat="1" ht="14.4" customHeight="1">
      <c r="A1282" s="38"/>
      <c r="B1282" s="39"/>
      <c r="C1282" s="215" t="s">
        <v>1485</v>
      </c>
      <c r="D1282" s="215" t="s">
        <v>142</v>
      </c>
      <c r="E1282" s="216" t="s">
        <v>1486</v>
      </c>
      <c r="F1282" s="217" t="s">
        <v>1487</v>
      </c>
      <c r="G1282" s="218" t="s">
        <v>168</v>
      </c>
      <c r="H1282" s="219">
        <v>31.332999999999998</v>
      </c>
      <c r="I1282" s="220"/>
      <c r="J1282" s="221">
        <f>ROUND(I1282*H1282,2)</f>
        <v>0</v>
      </c>
      <c r="K1282" s="222"/>
      <c r="L1282" s="44"/>
      <c r="M1282" s="223" t="s">
        <v>1</v>
      </c>
      <c r="N1282" s="224" t="s">
        <v>39</v>
      </c>
      <c r="O1282" s="91"/>
      <c r="P1282" s="225">
        <f>O1282*H1282</f>
        <v>0</v>
      </c>
      <c r="Q1282" s="225">
        <v>1.0000000000000001E-05</v>
      </c>
      <c r="R1282" s="225">
        <f>Q1282*H1282</f>
        <v>0.00031333000000000001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401</v>
      </c>
      <c r="AT1282" s="227" t="s">
        <v>142</v>
      </c>
      <c r="AU1282" s="227" t="s">
        <v>147</v>
      </c>
      <c r="AY1282" s="17" t="s">
        <v>138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147</v>
      </c>
      <c r="BK1282" s="228">
        <f>ROUND(I1282*H1282,2)</f>
        <v>0</v>
      </c>
      <c r="BL1282" s="17" t="s">
        <v>401</v>
      </c>
      <c r="BM1282" s="227" t="s">
        <v>1488</v>
      </c>
    </row>
    <row r="1283" s="13" customFormat="1">
      <c r="A1283" s="13"/>
      <c r="B1283" s="229"/>
      <c r="C1283" s="230"/>
      <c r="D1283" s="231" t="s">
        <v>149</v>
      </c>
      <c r="E1283" s="232" t="s">
        <v>1</v>
      </c>
      <c r="F1283" s="233" t="s">
        <v>1325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149</v>
      </c>
      <c r="AU1283" s="239" t="s">
        <v>147</v>
      </c>
      <c r="AV1283" s="13" t="s">
        <v>81</v>
      </c>
      <c r="AW1283" s="13" t="s">
        <v>30</v>
      </c>
      <c r="AX1283" s="13" t="s">
        <v>73</v>
      </c>
      <c r="AY1283" s="239" t="s">
        <v>138</v>
      </c>
    </row>
    <row r="1284" s="14" customFormat="1">
      <c r="A1284" s="14"/>
      <c r="B1284" s="240"/>
      <c r="C1284" s="241"/>
      <c r="D1284" s="231" t="s">
        <v>149</v>
      </c>
      <c r="E1284" s="242" t="s">
        <v>1</v>
      </c>
      <c r="F1284" s="243" t="s">
        <v>1483</v>
      </c>
      <c r="G1284" s="241"/>
      <c r="H1284" s="244">
        <v>13.445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149</v>
      </c>
      <c r="AU1284" s="250" t="s">
        <v>147</v>
      </c>
      <c r="AV1284" s="14" t="s">
        <v>147</v>
      </c>
      <c r="AW1284" s="14" t="s">
        <v>30</v>
      </c>
      <c r="AX1284" s="14" t="s">
        <v>73</v>
      </c>
      <c r="AY1284" s="250" t="s">
        <v>138</v>
      </c>
    </row>
    <row r="1285" s="13" customFormat="1">
      <c r="A1285" s="13"/>
      <c r="B1285" s="229"/>
      <c r="C1285" s="230"/>
      <c r="D1285" s="231" t="s">
        <v>149</v>
      </c>
      <c r="E1285" s="232" t="s">
        <v>1</v>
      </c>
      <c r="F1285" s="233" t="s">
        <v>1326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149</v>
      </c>
      <c r="AU1285" s="239" t="s">
        <v>147</v>
      </c>
      <c r="AV1285" s="13" t="s">
        <v>81</v>
      </c>
      <c r="AW1285" s="13" t="s">
        <v>30</v>
      </c>
      <c r="AX1285" s="13" t="s">
        <v>73</v>
      </c>
      <c r="AY1285" s="239" t="s">
        <v>138</v>
      </c>
    </row>
    <row r="1286" s="14" customFormat="1">
      <c r="A1286" s="14"/>
      <c r="B1286" s="240"/>
      <c r="C1286" s="241"/>
      <c r="D1286" s="231" t="s">
        <v>149</v>
      </c>
      <c r="E1286" s="242" t="s">
        <v>1</v>
      </c>
      <c r="F1286" s="243" t="s">
        <v>1484</v>
      </c>
      <c r="G1286" s="241"/>
      <c r="H1286" s="244">
        <v>17.888000000000002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149</v>
      </c>
      <c r="AU1286" s="250" t="s">
        <v>147</v>
      </c>
      <c r="AV1286" s="14" t="s">
        <v>147</v>
      </c>
      <c r="AW1286" s="14" t="s">
        <v>30</v>
      </c>
      <c r="AX1286" s="14" t="s">
        <v>73</v>
      </c>
      <c r="AY1286" s="250" t="s">
        <v>138</v>
      </c>
    </row>
    <row r="1287" s="15" customFormat="1">
      <c r="A1287" s="15"/>
      <c r="B1287" s="262"/>
      <c r="C1287" s="263"/>
      <c r="D1287" s="231" t="s">
        <v>149</v>
      </c>
      <c r="E1287" s="264" t="s">
        <v>1</v>
      </c>
      <c r="F1287" s="265" t="s">
        <v>165</v>
      </c>
      <c r="G1287" s="263"/>
      <c r="H1287" s="266">
        <v>31.333000000000002</v>
      </c>
      <c r="I1287" s="267"/>
      <c r="J1287" s="263"/>
      <c r="K1287" s="263"/>
      <c r="L1287" s="268"/>
      <c r="M1287" s="269"/>
      <c r="N1287" s="270"/>
      <c r="O1287" s="270"/>
      <c r="P1287" s="270"/>
      <c r="Q1287" s="270"/>
      <c r="R1287" s="270"/>
      <c r="S1287" s="270"/>
      <c r="T1287" s="271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2" t="s">
        <v>149</v>
      </c>
      <c r="AU1287" s="272" t="s">
        <v>147</v>
      </c>
      <c r="AV1287" s="15" t="s">
        <v>146</v>
      </c>
      <c r="AW1287" s="15" t="s">
        <v>30</v>
      </c>
      <c r="AX1287" s="15" t="s">
        <v>81</v>
      </c>
      <c r="AY1287" s="272" t="s">
        <v>138</v>
      </c>
    </row>
    <row r="1288" s="2" customFormat="1" ht="14.4" customHeight="1">
      <c r="A1288" s="38"/>
      <c r="B1288" s="39"/>
      <c r="C1288" s="215" t="s">
        <v>1489</v>
      </c>
      <c r="D1288" s="215" t="s">
        <v>142</v>
      </c>
      <c r="E1288" s="216" t="s">
        <v>1490</v>
      </c>
      <c r="F1288" s="217" t="s">
        <v>1491</v>
      </c>
      <c r="G1288" s="218" t="s">
        <v>168</v>
      </c>
      <c r="H1288" s="219">
        <v>31.332999999999998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0</v>
      </c>
      <c r="R1288" s="225">
        <f>Q1288*H1288</f>
        <v>0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401</v>
      </c>
      <c r="AT1288" s="227" t="s">
        <v>142</v>
      </c>
      <c r="AU1288" s="227" t="s">
        <v>147</v>
      </c>
      <c r="AY1288" s="17" t="s">
        <v>138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147</v>
      </c>
      <c r="BK1288" s="228">
        <f>ROUND(I1288*H1288,2)</f>
        <v>0</v>
      </c>
      <c r="BL1288" s="17" t="s">
        <v>401</v>
      </c>
      <c r="BM1288" s="227" t="s">
        <v>1492</v>
      </c>
    </row>
    <row r="1289" s="13" customFormat="1">
      <c r="A1289" s="13"/>
      <c r="B1289" s="229"/>
      <c r="C1289" s="230"/>
      <c r="D1289" s="231" t="s">
        <v>149</v>
      </c>
      <c r="E1289" s="232" t="s">
        <v>1</v>
      </c>
      <c r="F1289" s="233" t="s">
        <v>1325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149</v>
      </c>
      <c r="AU1289" s="239" t="s">
        <v>147</v>
      </c>
      <c r="AV1289" s="13" t="s">
        <v>81</v>
      </c>
      <c r="AW1289" s="13" t="s">
        <v>30</v>
      </c>
      <c r="AX1289" s="13" t="s">
        <v>73</v>
      </c>
      <c r="AY1289" s="239" t="s">
        <v>138</v>
      </c>
    </row>
    <row r="1290" s="14" customFormat="1">
      <c r="A1290" s="14"/>
      <c r="B1290" s="240"/>
      <c r="C1290" s="241"/>
      <c r="D1290" s="231" t="s">
        <v>149</v>
      </c>
      <c r="E1290" s="242" t="s">
        <v>1</v>
      </c>
      <c r="F1290" s="243" t="s">
        <v>1483</v>
      </c>
      <c r="G1290" s="241"/>
      <c r="H1290" s="244">
        <v>13.445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149</v>
      </c>
      <c r="AU1290" s="250" t="s">
        <v>147</v>
      </c>
      <c r="AV1290" s="14" t="s">
        <v>147</v>
      </c>
      <c r="AW1290" s="14" t="s">
        <v>30</v>
      </c>
      <c r="AX1290" s="14" t="s">
        <v>73</v>
      </c>
      <c r="AY1290" s="250" t="s">
        <v>138</v>
      </c>
    </row>
    <row r="1291" s="13" customFormat="1">
      <c r="A1291" s="13"/>
      <c r="B1291" s="229"/>
      <c r="C1291" s="230"/>
      <c r="D1291" s="231" t="s">
        <v>149</v>
      </c>
      <c r="E1291" s="232" t="s">
        <v>1</v>
      </c>
      <c r="F1291" s="233" t="s">
        <v>1326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149</v>
      </c>
      <c r="AU1291" s="239" t="s">
        <v>147</v>
      </c>
      <c r="AV1291" s="13" t="s">
        <v>81</v>
      </c>
      <c r="AW1291" s="13" t="s">
        <v>30</v>
      </c>
      <c r="AX1291" s="13" t="s">
        <v>73</v>
      </c>
      <c r="AY1291" s="239" t="s">
        <v>138</v>
      </c>
    </row>
    <row r="1292" s="14" customFormat="1">
      <c r="A1292" s="14"/>
      <c r="B1292" s="240"/>
      <c r="C1292" s="241"/>
      <c r="D1292" s="231" t="s">
        <v>149</v>
      </c>
      <c r="E1292" s="242" t="s">
        <v>1</v>
      </c>
      <c r="F1292" s="243" t="s">
        <v>1484</v>
      </c>
      <c r="G1292" s="241"/>
      <c r="H1292" s="244">
        <v>17.888000000000002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149</v>
      </c>
      <c r="AU1292" s="250" t="s">
        <v>147</v>
      </c>
      <c r="AV1292" s="14" t="s">
        <v>147</v>
      </c>
      <c r="AW1292" s="14" t="s">
        <v>30</v>
      </c>
      <c r="AX1292" s="14" t="s">
        <v>73</v>
      </c>
      <c r="AY1292" s="250" t="s">
        <v>138</v>
      </c>
    </row>
    <row r="1293" s="15" customFormat="1">
      <c r="A1293" s="15"/>
      <c r="B1293" s="262"/>
      <c r="C1293" s="263"/>
      <c r="D1293" s="231" t="s">
        <v>149</v>
      </c>
      <c r="E1293" s="264" t="s">
        <v>1</v>
      </c>
      <c r="F1293" s="265" t="s">
        <v>165</v>
      </c>
      <c r="G1293" s="263"/>
      <c r="H1293" s="266">
        <v>31.333000000000002</v>
      </c>
      <c r="I1293" s="267"/>
      <c r="J1293" s="263"/>
      <c r="K1293" s="263"/>
      <c r="L1293" s="268"/>
      <c r="M1293" s="269"/>
      <c r="N1293" s="270"/>
      <c r="O1293" s="270"/>
      <c r="P1293" s="270"/>
      <c r="Q1293" s="270"/>
      <c r="R1293" s="270"/>
      <c r="S1293" s="270"/>
      <c r="T1293" s="271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72" t="s">
        <v>149</v>
      </c>
      <c r="AU1293" s="272" t="s">
        <v>147</v>
      </c>
      <c r="AV1293" s="15" t="s">
        <v>146</v>
      </c>
      <c r="AW1293" s="15" t="s">
        <v>30</v>
      </c>
      <c r="AX1293" s="15" t="s">
        <v>81</v>
      </c>
      <c r="AY1293" s="272" t="s">
        <v>138</v>
      </c>
    </row>
    <row r="1294" s="2" customFormat="1" ht="14.4" customHeight="1">
      <c r="A1294" s="38"/>
      <c r="B1294" s="39"/>
      <c r="C1294" s="215" t="s">
        <v>1493</v>
      </c>
      <c r="D1294" s="215" t="s">
        <v>142</v>
      </c>
      <c r="E1294" s="216" t="s">
        <v>1494</v>
      </c>
      <c r="F1294" s="217" t="s">
        <v>1495</v>
      </c>
      <c r="G1294" s="218" t="s">
        <v>168</v>
      </c>
      <c r="H1294" s="219">
        <v>31.332999999999998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0.00025999999999999998</v>
      </c>
      <c r="R1294" s="225">
        <f>Q1294*H1294</f>
        <v>0.0081465799999999988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401</v>
      </c>
      <c r="AT1294" s="227" t="s">
        <v>142</v>
      </c>
      <c r="AU1294" s="227" t="s">
        <v>147</v>
      </c>
      <c r="AY1294" s="17" t="s">
        <v>138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147</v>
      </c>
      <c r="BK1294" s="228">
        <f>ROUND(I1294*H1294,2)</f>
        <v>0</v>
      </c>
      <c r="BL1294" s="17" t="s">
        <v>401</v>
      </c>
      <c r="BM1294" s="227" t="s">
        <v>1496</v>
      </c>
    </row>
    <row r="1295" s="13" customFormat="1">
      <c r="A1295" s="13"/>
      <c r="B1295" s="229"/>
      <c r="C1295" s="230"/>
      <c r="D1295" s="231" t="s">
        <v>149</v>
      </c>
      <c r="E1295" s="232" t="s">
        <v>1</v>
      </c>
      <c r="F1295" s="233" t="s">
        <v>1325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149</v>
      </c>
      <c r="AU1295" s="239" t="s">
        <v>147</v>
      </c>
      <c r="AV1295" s="13" t="s">
        <v>81</v>
      </c>
      <c r="AW1295" s="13" t="s">
        <v>30</v>
      </c>
      <c r="AX1295" s="13" t="s">
        <v>73</v>
      </c>
      <c r="AY1295" s="239" t="s">
        <v>138</v>
      </c>
    </row>
    <row r="1296" s="14" customFormat="1">
      <c r="A1296" s="14"/>
      <c r="B1296" s="240"/>
      <c r="C1296" s="241"/>
      <c r="D1296" s="231" t="s">
        <v>149</v>
      </c>
      <c r="E1296" s="242" t="s">
        <v>1</v>
      </c>
      <c r="F1296" s="243" t="s">
        <v>1483</v>
      </c>
      <c r="G1296" s="241"/>
      <c r="H1296" s="244">
        <v>13.445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149</v>
      </c>
      <c r="AU1296" s="250" t="s">
        <v>147</v>
      </c>
      <c r="AV1296" s="14" t="s">
        <v>147</v>
      </c>
      <c r="AW1296" s="14" t="s">
        <v>30</v>
      </c>
      <c r="AX1296" s="14" t="s">
        <v>73</v>
      </c>
      <c r="AY1296" s="250" t="s">
        <v>138</v>
      </c>
    </row>
    <row r="1297" s="13" customFormat="1">
      <c r="A1297" s="13"/>
      <c r="B1297" s="229"/>
      <c r="C1297" s="230"/>
      <c r="D1297" s="231" t="s">
        <v>149</v>
      </c>
      <c r="E1297" s="232" t="s">
        <v>1</v>
      </c>
      <c r="F1297" s="233" t="s">
        <v>1326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149</v>
      </c>
      <c r="AU1297" s="239" t="s">
        <v>147</v>
      </c>
      <c r="AV1297" s="13" t="s">
        <v>81</v>
      </c>
      <c r="AW1297" s="13" t="s">
        <v>30</v>
      </c>
      <c r="AX1297" s="13" t="s">
        <v>73</v>
      </c>
      <c r="AY1297" s="239" t="s">
        <v>138</v>
      </c>
    </row>
    <row r="1298" s="14" customFormat="1">
      <c r="A1298" s="14"/>
      <c r="B1298" s="240"/>
      <c r="C1298" s="241"/>
      <c r="D1298" s="231" t="s">
        <v>149</v>
      </c>
      <c r="E1298" s="242" t="s">
        <v>1</v>
      </c>
      <c r="F1298" s="243" t="s">
        <v>1484</v>
      </c>
      <c r="G1298" s="241"/>
      <c r="H1298" s="244">
        <v>17.888000000000002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149</v>
      </c>
      <c r="AU1298" s="250" t="s">
        <v>147</v>
      </c>
      <c r="AV1298" s="14" t="s">
        <v>147</v>
      </c>
      <c r="AW1298" s="14" t="s">
        <v>30</v>
      </c>
      <c r="AX1298" s="14" t="s">
        <v>73</v>
      </c>
      <c r="AY1298" s="250" t="s">
        <v>138</v>
      </c>
    </row>
    <row r="1299" s="15" customFormat="1">
      <c r="A1299" s="15"/>
      <c r="B1299" s="262"/>
      <c r="C1299" s="263"/>
      <c r="D1299" s="231" t="s">
        <v>149</v>
      </c>
      <c r="E1299" s="264" t="s">
        <v>1</v>
      </c>
      <c r="F1299" s="265" t="s">
        <v>165</v>
      </c>
      <c r="G1299" s="263"/>
      <c r="H1299" s="266">
        <v>31.333000000000002</v>
      </c>
      <c r="I1299" s="267"/>
      <c r="J1299" s="263"/>
      <c r="K1299" s="263"/>
      <c r="L1299" s="268"/>
      <c r="M1299" s="269"/>
      <c r="N1299" s="270"/>
      <c r="O1299" s="270"/>
      <c r="P1299" s="270"/>
      <c r="Q1299" s="270"/>
      <c r="R1299" s="270"/>
      <c r="S1299" s="270"/>
      <c r="T1299" s="271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72" t="s">
        <v>149</v>
      </c>
      <c r="AU1299" s="272" t="s">
        <v>147</v>
      </c>
      <c r="AV1299" s="15" t="s">
        <v>146</v>
      </c>
      <c r="AW1299" s="15" t="s">
        <v>30</v>
      </c>
      <c r="AX1299" s="15" t="s">
        <v>81</v>
      </c>
      <c r="AY1299" s="272" t="s">
        <v>138</v>
      </c>
    </row>
    <row r="1300" s="2" customFormat="1" ht="14.4" customHeight="1">
      <c r="A1300" s="38"/>
      <c r="B1300" s="39"/>
      <c r="C1300" s="215" t="s">
        <v>1497</v>
      </c>
      <c r="D1300" s="215" t="s">
        <v>142</v>
      </c>
      <c r="E1300" s="216" t="s">
        <v>1498</v>
      </c>
      <c r="F1300" s="217" t="s">
        <v>1499</v>
      </c>
      <c r="G1300" s="218" t="s">
        <v>168</v>
      </c>
      <c r="H1300" s="219">
        <v>31.332999999999998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0.00014999999999999999</v>
      </c>
      <c r="R1300" s="225">
        <f>Q1300*H1300</f>
        <v>0.0046999499999999996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401</v>
      </c>
      <c r="AT1300" s="227" t="s">
        <v>142</v>
      </c>
      <c r="AU1300" s="227" t="s">
        <v>147</v>
      </c>
      <c r="AY1300" s="17" t="s">
        <v>138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147</v>
      </c>
      <c r="BK1300" s="228">
        <f>ROUND(I1300*H1300,2)</f>
        <v>0</v>
      </c>
      <c r="BL1300" s="17" t="s">
        <v>401</v>
      </c>
      <c r="BM1300" s="227" t="s">
        <v>1500</v>
      </c>
    </row>
    <row r="1301" s="13" customFormat="1">
      <c r="A1301" s="13"/>
      <c r="B1301" s="229"/>
      <c r="C1301" s="230"/>
      <c r="D1301" s="231" t="s">
        <v>149</v>
      </c>
      <c r="E1301" s="232" t="s">
        <v>1</v>
      </c>
      <c r="F1301" s="233" t="s">
        <v>1325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149</v>
      </c>
      <c r="AU1301" s="239" t="s">
        <v>147</v>
      </c>
      <c r="AV1301" s="13" t="s">
        <v>81</v>
      </c>
      <c r="AW1301" s="13" t="s">
        <v>30</v>
      </c>
      <c r="AX1301" s="13" t="s">
        <v>73</v>
      </c>
      <c r="AY1301" s="239" t="s">
        <v>138</v>
      </c>
    </row>
    <row r="1302" s="14" customFormat="1">
      <c r="A1302" s="14"/>
      <c r="B1302" s="240"/>
      <c r="C1302" s="241"/>
      <c r="D1302" s="231" t="s">
        <v>149</v>
      </c>
      <c r="E1302" s="242" t="s">
        <v>1</v>
      </c>
      <c r="F1302" s="243" t="s">
        <v>1483</v>
      </c>
      <c r="G1302" s="241"/>
      <c r="H1302" s="244">
        <v>13.445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149</v>
      </c>
      <c r="AU1302" s="250" t="s">
        <v>147</v>
      </c>
      <c r="AV1302" s="14" t="s">
        <v>147</v>
      </c>
      <c r="AW1302" s="14" t="s">
        <v>30</v>
      </c>
      <c r="AX1302" s="14" t="s">
        <v>73</v>
      </c>
      <c r="AY1302" s="250" t="s">
        <v>138</v>
      </c>
    </row>
    <row r="1303" s="13" customFormat="1">
      <c r="A1303" s="13"/>
      <c r="B1303" s="229"/>
      <c r="C1303" s="230"/>
      <c r="D1303" s="231" t="s">
        <v>149</v>
      </c>
      <c r="E1303" s="232" t="s">
        <v>1</v>
      </c>
      <c r="F1303" s="233" t="s">
        <v>1326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149</v>
      </c>
      <c r="AU1303" s="239" t="s">
        <v>147</v>
      </c>
      <c r="AV1303" s="13" t="s">
        <v>81</v>
      </c>
      <c r="AW1303" s="13" t="s">
        <v>30</v>
      </c>
      <c r="AX1303" s="13" t="s">
        <v>73</v>
      </c>
      <c r="AY1303" s="239" t="s">
        <v>138</v>
      </c>
    </row>
    <row r="1304" s="14" customFormat="1">
      <c r="A1304" s="14"/>
      <c r="B1304" s="240"/>
      <c r="C1304" s="241"/>
      <c r="D1304" s="231" t="s">
        <v>149</v>
      </c>
      <c r="E1304" s="242" t="s">
        <v>1</v>
      </c>
      <c r="F1304" s="243" t="s">
        <v>1484</v>
      </c>
      <c r="G1304" s="241"/>
      <c r="H1304" s="244">
        <v>17.888000000000002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149</v>
      </c>
      <c r="AU1304" s="250" t="s">
        <v>147</v>
      </c>
      <c r="AV1304" s="14" t="s">
        <v>147</v>
      </c>
      <c r="AW1304" s="14" t="s">
        <v>30</v>
      </c>
      <c r="AX1304" s="14" t="s">
        <v>73</v>
      </c>
      <c r="AY1304" s="250" t="s">
        <v>138</v>
      </c>
    </row>
    <row r="1305" s="15" customFormat="1">
      <c r="A1305" s="15"/>
      <c r="B1305" s="262"/>
      <c r="C1305" s="263"/>
      <c r="D1305" s="231" t="s">
        <v>149</v>
      </c>
      <c r="E1305" s="264" t="s">
        <v>1</v>
      </c>
      <c r="F1305" s="265" t="s">
        <v>165</v>
      </c>
      <c r="G1305" s="263"/>
      <c r="H1305" s="266">
        <v>31.333000000000002</v>
      </c>
      <c r="I1305" s="267"/>
      <c r="J1305" s="263"/>
      <c r="K1305" s="263"/>
      <c r="L1305" s="268"/>
      <c r="M1305" s="269"/>
      <c r="N1305" s="270"/>
      <c r="O1305" s="270"/>
      <c r="P1305" s="270"/>
      <c r="Q1305" s="270"/>
      <c r="R1305" s="270"/>
      <c r="S1305" s="270"/>
      <c r="T1305" s="271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72" t="s">
        <v>149</v>
      </c>
      <c r="AU1305" s="272" t="s">
        <v>147</v>
      </c>
      <c r="AV1305" s="15" t="s">
        <v>146</v>
      </c>
      <c r="AW1305" s="15" t="s">
        <v>30</v>
      </c>
      <c r="AX1305" s="15" t="s">
        <v>81</v>
      </c>
      <c r="AY1305" s="272" t="s">
        <v>138</v>
      </c>
    </row>
    <row r="1306" s="2" customFormat="1" ht="24.15" customHeight="1">
      <c r="A1306" s="38"/>
      <c r="B1306" s="39"/>
      <c r="C1306" s="215" t="s">
        <v>1501</v>
      </c>
      <c r="D1306" s="215" t="s">
        <v>142</v>
      </c>
      <c r="E1306" s="216" t="s">
        <v>1502</v>
      </c>
      <c r="F1306" s="217" t="s">
        <v>1503</v>
      </c>
      <c r="G1306" s="218" t="s">
        <v>168</v>
      </c>
      <c r="H1306" s="219">
        <v>31.332999999999998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1.0000000000000001E-05</v>
      </c>
      <c r="R1306" s="225">
        <f>Q1306*H1306</f>
        <v>0.00031333000000000001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401</v>
      </c>
      <c r="AT1306" s="227" t="s">
        <v>142</v>
      </c>
      <c r="AU1306" s="227" t="s">
        <v>147</v>
      </c>
      <c r="AY1306" s="17" t="s">
        <v>138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147</v>
      </c>
      <c r="BK1306" s="228">
        <f>ROUND(I1306*H1306,2)</f>
        <v>0</v>
      </c>
      <c r="BL1306" s="17" t="s">
        <v>401</v>
      </c>
      <c r="BM1306" s="227" t="s">
        <v>1504</v>
      </c>
    </row>
    <row r="1307" s="13" customFormat="1">
      <c r="A1307" s="13"/>
      <c r="B1307" s="229"/>
      <c r="C1307" s="230"/>
      <c r="D1307" s="231" t="s">
        <v>149</v>
      </c>
      <c r="E1307" s="232" t="s">
        <v>1</v>
      </c>
      <c r="F1307" s="233" t="s">
        <v>1325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149</v>
      </c>
      <c r="AU1307" s="239" t="s">
        <v>147</v>
      </c>
      <c r="AV1307" s="13" t="s">
        <v>81</v>
      </c>
      <c r="AW1307" s="13" t="s">
        <v>30</v>
      </c>
      <c r="AX1307" s="13" t="s">
        <v>73</v>
      </c>
      <c r="AY1307" s="239" t="s">
        <v>138</v>
      </c>
    </row>
    <row r="1308" s="14" customFormat="1">
      <c r="A1308" s="14"/>
      <c r="B1308" s="240"/>
      <c r="C1308" s="241"/>
      <c r="D1308" s="231" t="s">
        <v>149</v>
      </c>
      <c r="E1308" s="242" t="s">
        <v>1</v>
      </c>
      <c r="F1308" s="243" t="s">
        <v>1483</v>
      </c>
      <c r="G1308" s="241"/>
      <c r="H1308" s="244">
        <v>13.445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149</v>
      </c>
      <c r="AU1308" s="250" t="s">
        <v>147</v>
      </c>
      <c r="AV1308" s="14" t="s">
        <v>147</v>
      </c>
      <c r="AW1308" s="14" t="s">
        <v>30</v>
      </c>
      <c r="AX1308" s="14" t="s">
        <v>73</v>
      </c>
      <c r="AY1308" s="250" t="s">
        <v>138</v>
      </c>
    </row>
    <row r="1309" s="13" customFormat="1">
      <c r="A1309" s="13"/>
      <c r="B1309" s="229"/>
      <c r="C1309" s="230"/>
      <c r="D1309" s="231" t="s">
        <v>149</v>
      </c>
      <c r="E1309" s="232" t="s">
        <v>1</v>
      </c>
      <c r="F1309" s="233" t="s">
        <v>1326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149</v>
      </c>
      <c r="AU1309" s="239" t="s">
        <v>147</v>
      </c>
      <c r="AV1309" s="13" t="s">
        <v>81</v>
      </c>
      <c r="AW1309" s="13" t="s">
        <v>30</v>
      </c>
      <c r="AX1309" s="13" t="s">
        <v>73</v>
      </c>
      <c r="AY1309" s="239" t="s">
        <v>138</v>
      </c>
    </row>
    <row r="1310" s="14" customFormat="1">
      <c r="A1310" s="14"/>
      <c r="B1310" s="240"/>
      <c r="C1310" s="241"/>
      <c r="D1310" s="231" t="s">
        <v>149</v>
      </c>
      <c r="E1310" s="242" t="s">
        <v>1</v>
      </c>
      <c r="F1310" s="243" t="s">
        <v>1484</v>
      </c>
      <c r="G1310" s="241"/>
      <c r="H1310" s="244">
        <v>17.888000000000002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149</v>
      </c>
      <c r="AU1310" s="250" t="s">
        <v>147</v>
      </c>
      <c r="AV1310" s="14" t="s">
        <v>147</v>
      </c>
      <c r="AW1310" s="14" t="s">
        <v>30</v>
      </c>
      <c r="AX1310" s="14" t="s">
        <v>73</v>
      </c>
      <c r="AY1310" s="250" t="s">
        <v>138</v>
      </c>
    </row>
    <row r="1311" s="15" customFormat="1">
      <c r="A1311" s="15"/>
      <c r="B1311" s="262"/>
      <c r="C1311" s="263"/>
      <c r="D1311" s="231" t="s">
        <v>149</v>
      </c>
      <c r="E1311" s="264" t="s">
        <v>1</v>
      </c>
      <c r="F1311" s="265" t="s">
        <v>165</v>
      </c>
      <c r="G1311" s="263"/>
      <c r="H1311" s="266">
        <v>31.333000000000002</v>
      </c>
      <c r="I1311" s="267"/>
      <c r="J1311" s="263"/>
      <c r="K1311" s="263"/>
      <c r="L1311" s="268"/>
      <c r="M1311" s="269"/>
      <c r="N1311" s="270"/>
      <c r="O1311" s="270"/>
      <c r="P1311" s="270"/>
      <c r="Q1311" s="270"/>
      <c r="R1311" s="270"/>
      <c r="S1311" s="270"/>
      <c r="T1311" s="271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72" t="s">
        <v>149</v>
      </c>
      <c r="AU1311" s="272" t="s">
        <v>147</v>
      </c>
      <c r="AV1311" s="15" t="s">
        <v>146</v>
      </c>
      <c r="AW1311" s="15" t="s">
        <v>30</v>
      </c>
      <c r="AX1311" s="15" t="s">
        <v>81</v>
      </c>
      <c r="AY1311" s="272" t="s">
        <v>138</v>
      </c>
    </row>
    <row r="1312" s="2" customFormat="1" ht="24.15" customHeight="1">
      <c r="A1312" s="38"/>
      <c r="B1312" s="39"/>
      <c r="C1312" s="215" t="s">
        <v>1505</v>
      </c>
      <c r="D1312" s="215" t="s">
        <v>142</v>
      </c>
      <c r="E1312" s="216" t="s">
        <v>1506</v>
      </c>
      <c r="F1312" s="217" t="s">
        <v>1507</v>
      </c>
      <c r="G1312" s="218" t="s">
        <v>145</v>
      </c>
      <c r="H1312" s="219">
        <v>0.024</v>
      </c>
      <c r="I1312" s="220"/>
      <c r="J1312" s="221">
        <f>ROUND(I1312*H1312,2)</f>
        <v>0</v>
      </c>
      <c r="K1312" s="222"/>
      <c r="L1312" s="44"/>
      <c r="M1312" s="223" t="s">
        <v>1</v>
      </c>
      <c r="N1312" s="224" t="s">
        <v>39</v>
      </c>
      <c r="O1312" s="91"/>
      <c r="P1312" s="225">
        <f>O1312*H1312</f>
        <v>0</v>
      </c>
      <c r="Q1312" s="225">
        <v>0</v>
      </c>
      <c r="R1312" s="225">
        <f>Q1312*H1312</f>
        <v>0</v>
      </c>
      <c r="S1312" s="225">
        <v>0</v>
      </c>
      <c r="T1312" s="226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27" t="s">
        <v>401</v>
      </c>
      <c r="AT1312" s="227" t="s">
        <v>142</v>
      </c>
      <c r="AU1312" s="227" t="s">
        <v>147</v>
      </c>
      <c r="AY1312" s="17" t="s">
        <v>138</v>
      </c>
      <c r="BE1312" s="228">
        <f>IF(N1312="základní",J1312,0)</f>
        <v>0</v>
      </c>
      <c r="BF1312" s="228">
        <f>IF(N1312="snížená",J1312,0)</f>
        <v>0</v>
      </c>
      <c r="BG1312" s="228">
        <f>IF(N1312="zákl. přenesená",J1312,0)</f>
        <v>0</v>
      </c>
      <c r="BH1312" s="228">
        <f>IF(N1312="sníž. přenesená",J1312,0)</f>
        <v>0</v>
      </c>
      <c r="BI1312" s="228">
        <f>IF(N1312="nulová",J1312,0)</f>
        <v>0</v>
      </c>
      <c r="BJ1312" s="17" t="s">
        <v>147</v>
      </c>
      <c r="BK1312" s="228">
        <f>ROUND(I1312*H1312,2)</f>
        <v>0</v>
      </c>
      <c r="BL1312" s="17" t="s">
        <v>401</v>
      </c>
      <c r="BM1312" s="227" t="s">
        <v>1508</v>
      </c>
    </row>
    <row r="1313" s="2" customFormat="1" ht="24.15" customHeight="1">
      <c r="A1313" s="38"/>
      <c r="B1313" s="39"/>
      <c r="C1313" s="215" t="s">
        <v>1509</v>
      </c>
      <c r="D1313" s="215" t="s">
        <v>142</v>
      </c>
      <c r="E1313" s="216" t="s">
        <v>1510</v>
      </c>
      <c r="F1313" s="217" t="s">
        <v>1511</v>
      </c>
      <c r="G1313" s="218" t="s">
        <v>145</v>
      </c>
      <c r="H1313" s="219">
        <v>0.024</v>
      </c>
      <c r="I1313" s="220"/>
      <c r="J1313" s="221">
        <f>ROUND(I1313*H1313,2)</f>
        <v>0</v>
      </c>
      <c r="K1313" s="222"/>
      <c r="L1313" s="44"/>
      <c r="M1313" s="223" t="s">
        <v>1</v>
      </c>
      <c r="N1313" s="224" t="s">
        <v>39</v>
      </c>
      <c r="O1313" s="91"/>
      <c r="P1313" s="225">
        <f>O1313*H1313</f>
        <v>0</v>
      </c>
      <c r="Q1313" s="225">
        <v>0</v>
      </c>
      <c r="R1313" s="225">
        <f>Q1313*H1313</f>
        <v>0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401</v>
      </c>
      <c r="AT1313" s="227" t="s">
        <v>142</v>
      </c>
      <c r="AU1313" s="227" t="s">
        <v>147</v>
      </c>
      <c r="AY1313" s="17" t="s">
        <v>138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147</v>
      </c>
      <c r="BK1313" s="228">
        <f>ROUND(I1313*H1313,2)</f>
        <v>0</v>
      </c>
      <c r="BL1313" s="17" t="s">
        <v>401</v>
      </c>
      <c r="BM1313" s="227" t="s">
        <v>1512</v>
      </c>
    </row>
    <row r="1314" s="2" customFormat="1" ht="24.15" customHeight="1">
      <c r="A1314" s="38"/>
      <c r="B1314" s="39"/>
      <c r="C1314" s="215" t="s">
        <v>1513</v>
      </c>
      <c r="D1314" s="215" t="s">
        <v>142</v>
      </c>
      <c r="E1314" s="216" t="s">
        <v>1514</v>
      </c>
      <c r="F1314" s="217" t="s">
        <v>1515</v>
      </c>
      <c r="G1314" s="218" t="s">
        <v>145</v>
      </c>
      <c r="H1314" s="219">
        <v>0.024</v>
      </c>
      <c r="I1314" s="220"/>
      <c r="J1314" s="221">
        <f>ROUND(I1314*H1314,2)</f>
        <v>0</v>
      </c>
      <c r="K1314" s="222"/>
      <c r="L1314" s="44"/>
      <c r="M1314" s="223" t="s">
        <v>1</v>
      </c>
      <c r="N1314" s="224" t="s">
        <v>39</v>
      </c>
      <c r="O1314" s="91"/>
      <c r="P1314" s="225">
        <f>O1314*H1314</f>
        <v>0</v>
      </c>
      <c r="Q1314" s="225">
        <v>0</v>
      </c>
      <c r="R1314" s="225">
        <f>Q1314*H1314</f>
        <v>0</v>
      </c>
      <c r="S1314" s="225">
        <v>0</v>
      </c>
      <c r="T1314" s="226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7" t="s">
        <v>401</v>
      </c>
      <c r="AT1314" s="227" t="s">
        <v>142</v>
      </c>
      <c r="AU1314" s="227" t="s">
        <v>147</v>
      </c>
      <c r="AY1314" s="17" t="s">
        <v>138</v>
      </c>
      <c r="BE1314" s="228">
        <f>IF(N1314="základní",J1314,0)</f>
        <v>0</v>
      </c>
      <c r="BF1314" s="228">
        <f>IF(N1314="snížená",J1314,0)</f>
        <v>0</v>
      </c>
      <c r="BG1314" s="228">
        <f>IF(N1314="zákl. přenesená",J1314,0)</f>
        <v>0</v>
      </c>
      <c r="BH1314" s="228">
        <f>IF(N1314="sníž. přenesená",J1314,0)</f>
        <v>0</v>
      </c>
      <c r="BI1314" s="228">
        <f>IF(N1314="nulová",J1314,0)</f>
        <v>0</v>
      </c>
      <c r="BJ1314" s="17" t="s">
        <v>147</v>
      </c>
      <c r="BK1314" s="228">
        <f>ROUND(I1314*H1314,2)</f>
        <v>0</v>
      </c>
      <c r="BL1314" s="17" t="s">
        <v>401</v>
      </c>
      <c r="BM1314" s="227" t="s">
        <v>1516</v>
      </c>
    </row>
    <row r="1315" s="12" customFormat="1" ht="22.8" customHeight="1">
      <c r="A1315" s="12"/>
      <c r="B1315" s="199"/>
      <c r="C1315" s="200"/>
      <c r="D1315" s="201" t="s">
        <v>72</v>
      </c>
      <c r="E1315" s="213" t="s">
        <v>1517</v>
      </c>
      <c r="F1315" s="213" t="s">
        <v>1518</v>
      </c>
      <c r="G1315" s="200"/>
      <c r="H1315" s="200"/>
      <c r="I1315" s="203"/>
      <c r="J1315" s="214">
        <f>BK1315</f>
        <v>0</v>
      </c>
      <c r="K1315" s="200"/>
      <c r="L1315" s="205"/>
      <c r="M1315" s="206"/>
      <c r="N1315" s="207"/>
      <c r="O1315" s="207"/>
      <c r="P1315" s="208">
        <f>SUM(P1316:P1379)</f>
        <v>0</v>
      </c>
      <c r="Q1315" s="207"/>
      <c r="R1315" s="208">
        <f>SUM(R1316:R1379)</f>
        <v>0.16384137000000001</v>
      </c>
      <c r="S1315" s="207"/>
      <c r="T1315" s="209">
        <f>SUM(T1316:T1379)</f>
        <v>0.097654999999999992</v>
      </c>
      <c r="U1315" s="12"/>
      <c r="V1315" s="12"/>
      <c r="W1315" s="12"/>
      <c r="X1315" s="12"/>
      <c r="Y1315" s="12"/>
      <c r="Z1315" s="12"/>
      <c r="AA1315" s="12"/>
      <c r="AB1315" s="12"/>
      <c r="AC1315" s="12"/>
      <c r="AD1315" s="12"/>
      <c r="AE1315" s="12"/>
      <c r="AR1315" s="210" t="s">
        <v>147</v>
      </c>
      <c r="AT1315" s="211" t="s">
        <v>72</v>
      </c>
      <c r="AU1315" s="211" t="s">
        <v>81</v>
      </c>
      <c r="AY1315" s="210" t="s">
        <v>138</v>
      </c>
      <c r="BK1315" s="212">
        <f>SUM(BK1316:BK1379)</f>
        <v>0</v>
      </c>
    </row>
    <row r="1316" s="2" customFormat="1" ht="24.15" customHeight="1">
      <c r="A1316" s="38"/>
      <c r="B1316" s="39"/>
      <c r="C1316" s="215" t="s">
        <v>1519</v>
      </c>
      <c r="D1316" s="215" t="s">
        <v>142</v>
      </c>
      <c r="E1316" s="216" t="s">
        <v>1520</v>
      </c>
      <c r="F1316" s="217" t="s">
        <v>1521</v>
      </c>
      <c r="G1316" s="218" t="s">
        <v>168</v>
      </c>
      <c r="H1316" s="219">
        <v>13.019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</v>
      </c>
      <c r="R1316" s="225">
        <f>Q1316*H1316</f>
        <v>0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401</v>
      </c>
      <c r="AT1316" s="227" t="s">
        <v>142</v>
      </c>
      <c r="AU1316" s="227" t="s">
        <v>147</v>
      </c>
      <c r="AY1316" s="17" t="s">
        <v>138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147</v>
      </c>
      <c r="BK1316" s="228">
        <f>ROUND(I1316*H1316,2)</f>
        <v>0</v>
      </c>
      <c r="BL1316" s="17" t="s">
        <v>401</v>
      </c>
      <c r="BM1316" s="227" t="s">
        <v>1522</v>
      </c>
    </row>
    <row r="1317" s="13" customFormat="1">
      <c r="A1317" s="13"/>
      <c r="B1317" s="229"/>
      <c r="C1317" s="230"/>
      <c r="D1317" s="231" t="s">
        <v>149</v>
      </c>
      <c r="E1317" s="232" t="s">
        <v>1</v>
      </c>
      <c r="F1317" s="233" t="s">
        <v>744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149</v>
      </c>
      <c r="AU1317" s="239" t="s">
        <v>147</v>
      </c>
      <c r="AV1317" s="13" t="s">
        <v>81</v>
      </c>
      <c r="AW1317" s="13" t="s">
        <v>30</v>
      </c>
      <c r="AX1317" s="13" t="s">
        <v>73</v>
      </c>
      <c r="AY1317" s="239" t="s">
        <v>138</v>
      </c>
    </row>
    <row r="1318" s="14" customFormat="1">
      <c r="A1318" s="14"/>
      <c r="B1318" s="240"/>
      <c r="C1318" s="241"/>
      <c r="D1318" s="231" t="s">
        <v>149</v>
      </c>
      <c r="E1318" s="242" t="s">
        <v>1</v>
      </c>
      <c r="F1318" s="243" t="s">
        <v>1523</v>
      </c>
      <c r="G1318" s="241"/>
      <c r="H1318" s="244">
        <v>13.019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149</v>
      </c>
      <c r="AU1318" s="250" t="s">
        <v>147</v>
      </c>
      <c r="AV1318" s="14" t="s">
        <v>147</v>
      </c>
      <c r="AW1318" s="14" t="s">
        <v>30</v>
      </c>
      <c r="AX1318" s="14" t="s">
        <v>81</v>
      </c>
      <c r="AY1318" s="250" t="s">
        <v>138</v>
      </c>
    </row>
    <row r="1319" s="2" customFormat="1" ht="14.4" customHeight="1">
      <c r="A1319" s="38"/>
      <c r="B1319" s="39"/>
      <c r="C1319" s="215" t="s">
        <v>1524</v>
      </c>
      <c r="D1319" s="215" t="s">
        <v>142</v>
      </c>
      <c r="E1319" s="216" t="s">
        <v>1525</v>
      </c>
      <c r="F1319" s="217" t="s">
        <v>1526</v>
      </c>
      <c r="G1319" s="218" t="s">
        <v>168</v>
      </c>
      <c r="H1319" s="219">
        <v>19.568999999999999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0</v>
      </c>
      <c r="R1319" s="225">
        <f>Q1319*H1319</f>
        <v>0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401</v>
      </c>
      <c r="AT1319" s="227" t="s">
        <v>142</v>
      </c>
      <c r="AU1319" s="227" t="s">
        <v>147</v>
      </c>
      <c r="AY1319" s="17" t="s">
        <v>138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147</v>
      </c>
      <c r="BK1319" s="228">
        <f>ROUND(I1319*H1319,2)</f>
        <v>0</v>
      </c>
      <c r="BL1319" s="17" t="s">
        <v>401</v>
      </c>
      <c r="BM1319" s="227" t="s">
        <v>1527</v>
      </c>
    </row>
    <row r="1320" s="13" customFormat="1">
      <c r="A1320" s="13"/>
      <c r="B1320" s="229"/>
      <c r="C1320" s="230"/>
      <c r="D1320" s="231" t="s">
        <v>149</v>
      </c>
      <c r="E1320" s="232" t="s">
        <v>1</v>
      </c>
      <c r="F1320" s="233" t="s">
        <v>183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149</v>
      </c>
      <c r="AU1320" s="239" t="s">
        <v>147</v>
      </c>
      <c r="AV1320" s="13" t="s">
        <v>81</v>
      </c>
      <c r="AW1320" s="13" t="s">
        <v>30</v>
      </c>
      <c r="AX1320" s="13" t="s">
        <v>73</v>
      </c>
      <c r="AY1320" s="239" t="s">
        <v>138</v>
      </c>
    </row>
    <row r="1321" s="14" customFormat="1">
      <c r="A1321" s="14"/>
      <c r="B1321" s="240"/>
      <c r="C1321" s="241"/>
      <c r="D1321" s="231" t="s">
        <v>149</v>
      </c>
      <c r="E1321" s="242" t="s">
        <v>1</v>
      </c>
      <c r="F1321" s="243" t="s">
        <v>184</v>
      </c>
      <c r="G1321" s="241"/>
      <c r="H1321" s="244">
        <v>6.5510000000000002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149</v>
      </c>
      <c r="AU1321" s="250" t="s">
        <v>147</v>
      </c>
      <c r="AV1321" s="14" t="s">
        <v>147</v>
      </c>
      <c r="AW1321" s="14" t="s">
        <v>30</v>
      </c>
      <c r="AX1321" s="14" t="s">
        <v>73</v>
      </c>
      <c r="AY1321" s="250" t="s">
        <v>138</v>
      </c>
    </row>
    <row r="1322" s="13" customFormat="1">
      <c r="A1322" s="13"/>
      <c r="B1322" s="229"/>
      <c r="C1322" s="230"/>
      <c r="D1322" s="231" t="s">
        <v>149</v>
      </c>
      <c r="E1322" s="232" t="s">
        <v>1</v>
      </c>
      <c r="F1322" s="233" t="s">
        <v>193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149</v>
      </c>
      <c r="AU1322" s="239" t="s">
        <v>147</v>
      </c>
      <c r="AV1322" s="13" t="s">
        <v>81</v>
      </c>
      <c r="AW1322" s="13" t="s">
        <v>30</v>
      </c>
      <c r="AX1322" s="13" t="s">
        <v>73</v>
      </c>
      <c r="AY1322" s="239" t="s">
        <v>138</v>
      </c>
    </row>
    <row r="1323" s="14" customFormat="1">
      <c r="A1323" s="14"/>
      <c r="B1323" s="240"/>
      <c r="C1323" s="241"/>
      <c r="D1323" s="231" t="s">
        <v>149</v>
      </c>
      <c r="E1323" s="242" t="s">
        <v>1</v>
      </c>
      <c r="F1323" s="243" t="s">
        <v>278</v>
      </c>
      <c r="G1323" s="241"/>
      <c r="H1323" s="244">
        <v>13.018000000000001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149</v>
      </c>
      <c r="AU1323" s="250" t="s">
        <v>147</v>
      </c>
      <c r="AV1323" s="14" t="s">
        <v>147</v>
      </c>
      <c r="AW1323" s="14" t="s">
        <v>30</v>
      </c>
      <c r="AX1323" s="14" t="s">
        <v>73</v>
      </c>
      <c r="AY1323" s="250" t="s">
        <v>138</v>
      </c>
    </row>
    <row r="1324" s="15" customFormat="1">
      <c r="A1324" s="15"/>
      <c r="B1324" s="262"/>
      <c r="C1324" s="263"/>
      <c r="D1324" s="231" t="s">
        <v>149</v>
      </c>
      <c r="E1324" s="264" t="s">
        <v>1</v>
      </c>
      <c r="F1324" s="265" t="s">
        <v>165</v>
      </c>
      <c r="G1324" s="263"/>
      <c r="H1324" s="266">
        <v>19.569000000000003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72" t="s">
        <v>149</v>
      </c>
      <c r="AU1324" s="272" t="s">
        <v>147</v>
      </c>
      <c r="AV1324" s="15" t="s">
        <v>146</v>
      </c>
      <c r="AW1324" s="15" t="s">
        <v>30</v>
      </c>
      <c r="AX1324" s="15" t="s">
        <v>81</v>
      </c>
      <c r="AY1324" s="272" t="s">
        <v>138</v>
      </c>
    </row>
    <row r="1325" s="2" customFormat="1" ht="24.15" customHeight="1">
      <c r="A1325" s="38"/>
      <c r="B1325" s="39"/>
      <c r="C1325" s="215" t="s">
        <v>1528</v>
      </c>
      <c r="D1325" s="215" t="s">
        <v>142</v>
      </c>
      <c r="E1325" s="216" t="s">
        <v>1529</v>
      </c>
      <c r="F1325" s="217" t="s">
        <v>1530</v>
      </c>
      <c r="G1325" s="218" t="s">
        <v>168</v>
      </c>
      <c r="H1325" s="219">
        <v>19.568999999999999</v>
      </c>
      <c r="I1325" s="220"/>
      <c r="J1325" s="221">
        <f>ROUND(I1325*H1325,2)</f>
        <v>0</v>
      </c>
      <c r="K1325" s="222"/>
      <c r="L1325" s="44"/>
      <c r="M1325" s="223" t="s">
        <v>1</v>
      </c>
      <c r="N1325" s="224" t="s">
        <v>39</v>
      </c>
      <c r="O1325" s="91"/>
      <c r="P1325" s="225">
        <f>O1325*H1325</f>
        <v>0</v>
      </c>
      <c r="Q1325" s="225">
        <v>3.0000000000000001E-05</v>
      </c>
      <c r="R1325" s="225">
        <f>Q1325*H1325</f>
        <v>0.00058706999999999997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401</v>
      </c>
      <c r="AT1325" s="227" t="s">
        <v>142</v>
      </c>
      <c r="AU1325" s="227" t="s">
        <v>147</v>
      </c>
      <c r="AY1325" s="17" t="s">
        <v>138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147</v>
      </c>
      <c r="BK1325" s="228">
        <f>ROUND(I1325*H1325,2)</f>
        <v>0</v>
      </c>
      <c r="BL1325" s="17" t="s">
        <v>401</v>
      </c>
      <c r="BM1325" s="227" t="s">
        <v>1531</v>
      </c>
    </row>
    <row r="1326" s="13" customFormat="1">
      <c r="A1326" s="13"/>
      <c r="B1326" s="229"/>
      <c r="C1326" s="230"/>
      <c r="D1326" s="231" t="s">
        <v>149</v>
      </c>
      <c r="E1326" s="232" t="s">
        <v>1</v>
      </c>
      <c r="F1326" s="233" t="s">
        <v>183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149</v>
      </c>
      <c r="AU1326" s="239" t="s">
        <v>147</v>
      </c>
      <c r="AV1326" s="13" t="s">
        <v>81</v>
      </c>
      <c r="AW1326" s="13" t="s">
        <v>30</v>
      </c>
      <c r="AX1326" s="13" t="s">
        <v>73</v>
      </c>
      <c r="AY1326" s="239" t="s">
        <v>138</v>
      </c>
    </row>
    <row r="1327" s="14" customFormat="1">
      <c r="A1327" s="14"/>
      <c r="B1327" s="240"/>
      <c r="C1327" s="241"/>
      <c r="D1327" s="231" t="s">
        <v>149</v>
      </c>
      <c r="E1327" s="242" t="s">
        <v>1</v>
      </c>
      <c r="F1327" s="243" t="s">
        <v>184</v>
      </c>
      <c r="G1327" s="241"/>
      <c r="H1327" s="244">
        <v>6.5510000000000002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149</v>
      </c>
      <c r="AU1327" s="250" t="s">
        <v>147</v>
      </c>
      <c r="AV1327" s="14" t="s">
        <v>147</v>
      </c>
      <c r="AW1327" s="14" t="s">
        <v>30</v>
      </c>
      <c r="AX1327" s="14" t="s">
        <v>73</v>
      </c>
      <c r="AY1327" s="250" t="s">
        <v>138</v>
      </c>
    </row>
    <row r="1328" s="13" customFormat="1">
      <c r="A1328" s="13"/>
      <c r="B1328" s="229"/>
      <c r="C1328" s="230"/>
      <c r="D1328" s="231" t="s">
        <v>149</v>
      </c>
      <c r="E1328" s="232" t="s">
        <v>1</v>
      </c>
      <c r="F1328" s="233" t="s">
        <v>193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149</v>
      </c>
      <c r="AU1328" s="239" t="s">
        <v>147</v>
      </c>
      <c r="AV1328" s="13" t="s">
        <v>81</v>
      </c>
      <c r="AW1328" s="13" t="s">
        <v>30</v>
      </c>
      <c r="AX1328" s="13" t="s">
        <v>73</v>
      </c>
      <c r="AY1328" s="239" t="s">
        <v>138</v>
      </c>
    </row>
    <row r="1329" s="14" customFormat="1">
      <c r="A1329" s="14"/>
      <c r="B1329" s="240"/>
      <c r="C1329" s="241"/>
      <c r="D1329" s="231" t="s">
        <v>149</v>
      </c>
      <c r="E1329" s="242" t="s">
        <v>1</v>
      </c>
      <c r="F1329" s="243" t="s">
        <v>278</v>
      </c>
      <c r="G1329" s="241"/>
      <c r="H1329" s="244">
        <v>13.018000000000001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149</v>
      </c>
      <c r="AU1329" s="250" t="s">
        <v>147</v>
      </c>
      <c r="AV1329" s="14" t="s">
        <v>147</v>
      </c>
      <c r="AW1329" s="14" t="s">
        <v>30</v>
      </c>
      <c r="AX1329" s="14" t="s">
        <v>73</v>
      </c>
      <c r="AY1329" s="250" t="s">
        <v>138</v>
      </c>
    </row>
    <row r="1330" s="15" customFormat="1">
      <c r="A1330" s="15"/>
      <c r="B1330" s="262"/>
      <c r="C1330" s="263"/>
      <c r="D1330" s="231" t="s">
        <v>149</v>
      </c>
      <c r="E1330" s="264" t="s">
        <v>1</v>
      </c>
      <c r="F1330" s="265" t="s">
        <v>165</v>
      </c>
      <c r="G1330" s="263"/>
      <c r="H1330" s="266">
        <v>19.569000000000003</v>
      </c>
      <c r="I1330" s="267"/>
      <c r="J1330" s="263"/>
      <c r="K1330" s="263"/>
      <c r="L1330" s="268"/>
      <c r="M1330" s="269"/>
      <c r="N1330" s="270"/>
      <c r="O1330" s="270"/>
      <c r="P1330" s="270"/>
      <c r="Q1330" s="270"/>
      <c r="R1330" s="270"/>
      <c r="S1330" s="270"/>
      <c r="T1330" s="271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72" t="s">
        <v>149</v>
      </c>
      <c r="AU1330" s="272" t="s">
        <v>147</v>
      </c>
      <c r="AV1330" s="15" t="s">
        <v>146</v>
      </c>
      <c r="AW1330" s="15" t="s">
        <v>30</v>
      </c>
      <c r="AX1330" s="15" t="s">
        <v>81</v>
      </c>
      <c r="AY1330" s="272" t="s">
        <v>138</v>
      </c>
    </row>
    <row r="1331" s="2" customFormat="1" ht="24.15" customHeight="1">
      <c r="A1331" s="38"/>
      <c r="B1331" s="39"/>
      <c r="C1331" s="215" t="s">
        <v>1532</v>
      </c>
      <c r="D1331" s="215" t="s">
        <v>142</v>
      </c>
      <c r="E1331" s="216" t="s">
        <v>1533</v>
      </c>
      <c r="F1331" s="217" t="s">
        <v>1534</v>
      </c>
      <c r="G1331" s="218" t="s">
        <v>168</v>
      </c>
      <c r="H1331" s="219">
        <v>19.568999999999999</v>
      </c>
      <c r="I1331" s="220"/>
      <c r="J1331" s="221">
        <f>ROUND(I1331*H1331,2)</f>
        <v>0</v>
      </c>
      <c r="K1331" s="222"/>
      <c r="L1331" s="44"/>
      <c r="M1331" s="223" t="s">
        <v>1</v>
      </c>
      <c r="N1331" s="224" t="s">
        <v>39</v>
      </c>
      <c r="O1331" s="91"/>
      <c r="P1331" s="225">
        <f>O1331*H1331</f>
        <v>0</v>
      </c>
      <c r="Q1331" s="225">
        <v>0.0045500000000000002</v>
      </c>
      <c r="R1331" s="225">
        <f>Q1331*H1331</f>
        <v>0.089038950000000006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401</v>
      </c>
      <c r="AT1331" s="227" t="s">
        <v>142</v>
      </c>
      <c r="AU1331" s="227" t="s">
        <v>147</v>
      </c>
      <c r="AY1331" s="17" t="s">
        <v>138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147</v>
      </c>
      <c r="BK1331" s="228">
        <f>ROUND(I1331*H1331,2)</f>
        <v>0</v>
      </c>
      <c r="BL1331" s="17" t="s">
        <v>401</v>
      </c>
      <c r="BM1331" s="227" t="s">
        <v>1535</v>
      </c>
    </row>
    <row r="1332" s="13" customFormat="1">
      <c r="A1332" s="13"/>
      <c r="B1332" s="229"/>
      <c r="C1332" s="230"/>
      <c r="D1332" s="231" t="s">
        <v>149</v>
      </c>
      <c r="E1332" s="232" t="s">
        <v>1</v>
      </c>
      <c r="F1332" s="233" t="s">
        <v>183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149</v>
      </c>
      <c r="AU1332" s="239" t="s">
        <v>147</v>
      </c>
      <c r="AV1332" s="13" t="s">
        <v>81</v>
      </c>
      <c r="AW1332" s="13" t="s">
        <v>30</v>
      </c>
      <c r="AX1332" s="13" t="s">
        <v>73</v>
      </c>
      <c r="AY1332" s="239" t="s">
        <v>138</v>
      </c>
    </row>
    <row r="1333" s="14" customFormat="1">
      <c r="A1333" s="14"/>
      <c r="B1333" s="240"/>
      <c r="C1333" s="241"/>
      <c r="D1333" s="231" t="s">
        <v>149</v>
      </c>
      <c r="E1333" s="242" t="s">
        <v>1</v>
      </c>
      <c r="F1333" s="243" t="s">
        <v>184</v>
      </c>
      <c r="G1333" s="241"/>
      <c r="H1333" s="244">
        <v>6.5510000000000002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149</v>
      </c>
      <c r="AU1333" s="250" t="s">
        <v>147</v>
      </c>
      <c r="AV1333" s="14" t="s">
        <v>147</v>
      </c>
      <c r="AW1333" s="14" t="s">
        <v>30</v>
      </c>
      <c r="AX1333" s="14" t="s">
        <v>73</v>
      </c>
      <c r="AY1333" s="250" t="s">
        <v>138</v>
      </c>
    </row>
    <row r="1334" s="13" customFormat="1">
      <c r="A1334" s="13"/>
      <c r="B1334" s="229"/>
      <c r="C1334" s="230"/>
      <c r="D1334" s="231" t="s">
        <v>149</v>
      </c>
      <c r="E1334" s="232" t="s">
        <v>1</v>
      </c>
      <c r="F1334" s="233" t="s">
        <v>193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149</v>
      </c>
      <c r="AU1334" s="239" t="s">
        <v>147</v>
      </c>
      <c r="AV1334" s="13" t="s">
        <v>81</v>
      </c>
      <c r="AW1334" s="13" t="s">
        <v>30</v>
      </c>
      <c r="AX1334" s="13" t="s">
        <v>73</v>
      </c>
      <c r="AY1334" s="239" t="s">
        <v>138</v>
      </c>
    </row>
    <row r="1335" s="14" customFormat="1">
      <c r="A1335" s="14"/>
      <c r="B1335" s="240"/>
      <c r="C1335" s="241"/>
      <c r="D1335" s="231" t="s">
        <v>149</v>
      </c>
      <c r="E1335" s="242" t="s">
        <v>1</v>
      </c>
      <c r="F1335" s="243" t="s">
        <v>278</v>
      </c>
      <c r="G1335" s="241"/>
      <c r="H1335" s="244">
        <v>13.018000000000001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149</v>
      </c>
      <c r="AU1335" s="250" t="s">
        <v>147</v>
      </c>
      <c r="AV1335" s="14" t="s">
        <v>147</v>
      </c>
      <c r="AW1335" s="14" t="s">
        <v>30</v>
      </c>
      <c r="AX1335" s="14" t="s">
        <v>73</v>
      </c>
      <c r="AY1335" s="250" t="s">
        <v>138</v>
      </c>
    </row>
    <row r="1336" s="15" customFormat="1">
      <c r="A1336" s="15"/>
      <c r="B1336" s="262"/>
      <c r="C1336" s="263"/>
      <c r="D1336" s="231" t="s">
        <v>149</v>
      </c>
      <c r="E1336" s="264" t="s">
        <v>1</v>
      </c>
      <c r="F1336" s="265" t="s">
        <v>165</v>
      </c>
      <c r="G1336" s="263"/>
      <c r="H1336" s="266">
        <v>19.569000000000003</v>
      </c>
      <c r="I1336" s="267"/>
      <c r="J1336" s="263"/>
      <c r="K1336" s="263"/>
      <c r="L1336" s="268"/>
      <c r="M1336" s="269"/>
      <c r="N1336" s="270"/>
      <c r="O1336" s="270"/>
      <c r="P1336" s="270"/>
      <c r="Q1336" s="270"/>
      <c r="R1336" s="270"/>
      <c r="S1336" s="270"/>
      <c r="T1336" s="271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72" t="s">
        <v>149</v>
      </c>
      <c r="AU1336" s="272" t="s">
        <v>147</v>
      </c>
      <c r="AV1336" s="15" t="s">
        <v>146</v>
      </c>
      <c r="AW1336" s="15" t="s">
        <v>30</v>
      </c>
      <c r="AX1336" s="15" t="s">
        <v>81</v>
      </c>
      <c r="AY1336" s="272" t="s">
        <v>138</v>
      </c>
    </row>
    <row r="1337" s="2" customFormat="1" ht="24.15" customHeight="1">
      <c r="A1337" s="38"/>
      <c r="B1337" s="39"/>
      <c r="C1337" s="215" t="s">
        <v>1536</v>
      </c>
      <c r="D1337" s="215" t="s">
        <v>142</v>
      </c>
      <c r="E1337" s="216" t="s">
        <v>1537</v>
      </c>
      <c r="F1337" s="217" t="s">
        <v>1538</v>
      </c>
      <c r="G1337" s="218" t="s">
        <v>168</v>
      </c>
      <c r="H1337" s="219">
        <v>39.061999999999998</v>
      </c>
      <c r="I1337" s="220"/>
      <c r="J1337" s="221">
        <f>ROUND(I1337*H1337,2)</f>
        <v>0</v>
      </c>
      <c r="K1337" s="222"/>
      <c r="L1337" s="44"/>
      <c r="M1337" s="223" t="s">
        <v>1</v>
      </c>
      <c r="N1337" s="224" t="s">
        <v>39</v>
      </c>
      <c r="O1337" s="91"/>
      <c r="P1337" s="225">
        <f>O1337*H1337</f>
        <v>0</v>
      </c>
      <c r="Q1337" s="225">
        <v>0</v>
      </c>
      <c r="R1337" s="225">
        <f>Q1337*H1337</f>
        <v>0</v>
      </c>
      <c r="S1337" s="225">
        <v>0.0025000000000000001</v>
      </c>
      <c r="T1337" s="226">
        <f>S1337*H1337</f>
        <v>0.097654999999999992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7" t="s">
        <v>401</v>
      </c>
      <c r="AT1337" s="227" t="s">
        <v>142</v>
      </c>
      <c r="AU1337" s="227" t="s">
        <v>147</v>
      </c>
      <c r="AY1337" s="17" t="s">
        <v>138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17" t="s">
        <v>147</v>
      </c>
      <c r="BK1337" s="228">
        <f>ROUND(I1337*H1337,2)</f>
        <v>0</v>
      </c>
      <c r="BL1337" s="17" t="s">
        <v>401</v>
      </c>
      <c r="BM1337" s="227" t="s">
        <v>1539</v>
      </c>
    </row>
    <row r="1338" s="13" customFormat="1">
      <c r="A1338" s="13"/>
      <c r="B1338" s="229"/>
      <c r="C1338" s="230"/>
      <c r="D1338" s="231" t="s">
        <v>149</v>
      </c>
      <c r="E1338" s="232" t="s">
        <v>1</v>
      </c>
      <c r="F1338" s="233" t="s">
        <v>744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149</v>
      </c>
      <c r="AU1338" s="239" t="s">
        <v>147</v>
      </c>
      <c r="AV1338" s="13" t="s">
        <v>81</v>
      </c>
      <c r="AW1338" s="13" t="s">
        <v>30</v>
      </c>
      <c r="AX1338" s="13" t="s">
        <v>73</v>
      </c>
      <c r="AY1338" s="239" t="s">
        <v>138</v>
      </c>
    </row>
    <row r="1339" s="14" customFormat="1">
      <c r="A1339" s="14"/>
      <c r="B1339" s="240"/>
      <c r="C1339" s="241"/>
      <c r="D1339" s="231" t="s">
        <v>149</v>
      </c>
      <c r="E1339" s="242" t="s">
        <v>1</v>
      </c>
      <c r="F1339" s="243" t="s">
        <v>1540</v>
      </c>
      <c r="G1339" s="241"/>
      <c r="H1339" s="244">
        <v>26.038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149</v>
      </c>
      <c r="AU1339" s="250" t="s">
        <v>147</v>
      </c>
      <c r="AV1339" s="14" t="s">
        <v>147</v>
      </c>
      <c r="AW1339" s="14" t="s">
        <v>30</v>
      </c>
      <c r="AX1339" s="14" t="s">
        <v>73</v>
      </c>
      <c r="AY1339" s="250" t="s">
        <v>138</v>
      </c>
    </row>
    <row r="1340" s="13" customFormat="1">
      <c r="A1340" s="13"/>
      <c r="B1340" s="229"/>
      <c r="C1340" s="230"/>
      <c r="D1340" s="231" t="s">
        <v>149</v>
      </c>
      <c r="E1340" s="232" t="s">
        <v>1</v>
      </c>
      <c r="F1340" s="233" t="s">
        <v>990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149</v>
      </c>
      <c r="AU1340" s="239" t="s">
        <v>147</v>
      </c>
      <c r="AV1340" s="13" t="s">
        <v>81</v>
      </c>
      <c r="AW1340" s="13" t="s">
        <v>30</v>
      </c>
      <c r="AX1340" s="13" t="s">
        <v>73</v>
      </c>
      <c r="AY1340" s="239" t="s">
        <v>138</v>
      </c>
    </row>
    <row r="1341" s="14" customFormat="1">
      <c r="A1341" s="14"/>
      <c r="B1341" s="240"/>
      <c r="C1341" s="241"/>
      <c r="D1341" s="231" t="s">
        <v>149</v>
      </c>
      <c r="E1341" s="242" t="s">
        <v>1</v>
      </c>
      <c r="F1341" s="243" t="s">
        <v>1541</v>
      </c>
      <c r="G1341" s="241"/>
      <c r="H1341" s="244">
        <v>13.023999999999999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149</v>
      </c>
      <c r="AU1341" s="250" t="s">
        <v>147</v>
      </c>
      <c r="AV1341" s="14" t="s">
        <v>147</v>
      </c>
      <c r="AW1341" s="14" t="s">
        <v>30</v>
      </c>
      <c r="AX1341" s="14" t="s">
        <v>73</v>
      </c>
      <c r="AY1341" s="250" t="s">
        <v>138</v>
      </c>
    </row>
    <row r="1342" s="15" customFormat="1">
      <c r="A1342" s="15"/>
      <c r="B1342" s="262"/>
      <c r="C1342" s="263"/>
      <c r="D1342" s="231" t="s">
        <v>149</v>
      </c>
      <c r="E1342" s="264" t="s">
        <v>1</v>
      </c>
      <c r="F1342" s="265" t="s">
        <v>165</v>
      </c>
      <c r="G1342" s="263"/>
      <c r="H1342" s="266">
        <v>39.061999999999998</v>
      </c>
      <c r="I1342" s="267"/>
      <c r="J1342" s="263"/>
      <c r="K1342" s="263"/>
      <c r="L1342" s="268"/>
      <c r="M1342" s="269"/>
      <c r="N1342" s="270"/>
      <c r="O1342" s="270"/>
      <c r="P1342" s="270"/>
      <c r="Q1342" s="270"/>
      <c r="R1342" s="270"/>
      <c r="S1342" s="270"/>
      <c r="T1342" s="271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72" t="s">
        <v>149</v>
      </c>
      <c r="AU1342" s="272" t="s">
        <v>147</v>
      </c>
      <c r="AV1342" s="15" t="s">
        <v>146</v>
      </c>
      <c r="AW1342" s="15" t="s">
        <v>30</v>
      </c>
      <c r="AX1342" s="15" t="s">
        <v>81</v>
      </c>
      <c r="AY1342" s="272" t="s">
        <v>138</v>
      </c>
    </row>
    <row r="1343" s="2" customFormat="1" ht="14.4" customHeight="1">
      <c r="A1343" s="38"/>
      <c r="B1343" s="39"/>
      <c r="C1343" s="215" t="s">
        <v>1542</v>
      </c>
      <c r="D1343" s="215" t="s">
        <v>142</v>
      </c>
      <c r="E1343" s="216" t="s">
        <v>1543</v>
      </c>
      <c r="F1343" s="217" t="s">
        <v>1544</v>
      </c>
      <c r="G1343" s="218" t="s">
        <v>168</v>
      </c>
      <c r="H1343" s="219">
        <v>19.568999999999999</v>
      </c>
      <c r="I1343" s="220"/>
      <c r="J1343" s="221">
        <f>ROUND(I1343*H1343,2)</f>
        <v>0</v>
      </c>
      <c r="K1343" s="222"/>
      <c r="L1343" s="44"/>
      <c r="M1343" s="223" t="s">
        <v>1</v>
      </c>
      <c r="N1343" s="224" t="s">
        <v>39</v>
      </c>
      <c r="O1343" s="91"/>
      <c r="P1343" s="225">
        <f>O1343*H1343</f>
        <v>0</v>
      </c>
      <c r="Q1343" s="225">
        <v>0.00029999999999999997</v>
      </c>
      <c r="R1343" s="225">
        <f>Q1343*H1343</f>
        <v>0.0058706999999999995</v>
      </c>
      <c r="S1343" s="225">
        <v>0</v>
      </c>
      <c r="T1343" s="226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27" t="s">
        <v>401</v>
      </c>
      <c r="AT1343" s="227" t="s">
        <v>142</v>
      </c>
      <c r="AU1343" s="227" t="s">
        <v>147</v>
      </c>
      <c r="AY1343" s="17" t="s">
        <v>138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17" t="s">
        <v>147</v>
      </c>
      <c r="BK1343" s="228">
        <f>ROUND(I1343*H1343,2)</f>
        <v>0</v>
      </c>
      <c r="BL1343" s="17" t="s">
        <v>401</v>
      </c>
      <c r="BM1343" s="227" t="s">
        <v>1545</v>
      </c>
    </row>
    <row r="1344" s="13" customFormat="1">
      <c r="A1344" s="13"/>
      <c r="B1344" s="229"/>
      <c r="C1344" s="230"/>
      <c r="D1344" s="231" t="s">
        <v>149</v>
      </c>
      <c r="E1344" s="232" t="s">
        <v>1</v>
      </c>
      <c r="F1344" s="233" t="s">
        <v>183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149</v>
      </c>
      <c r="AU1344" s="239" t="s">
        <v>147</v>
      </c>
      <c r="AV1344" s="13" t="s">
        <v>81</v>
      </c>
      <c r="AW1344" s="13" t="s">
        <v>30</v>
      </c>
      <c r="AX1344" s="13" t="s">
        <v>73</v>
      </c>
      <c r="AY1344" s="239" t="s">
        <v>138</v>
      </c>
    </row>
    <row r="1345" s="14" customFormat="1">
      <c r="A1345" s="14"/>
      <c r="B1345" s="240"/>
      <c r="C1345" s="241"/>
      <c r="D1345" s="231" t="s">
        <v>149</v>
      </c>
      <c r="E1345" s="242" t="s">
        <v>1</v>
      </c>
      <c r="F1345" s="243" t="s">
        <v>184</v>
      </c>
      <c r="G1345" s="241"/>
      <c r="H1345" s="244">
        <v>6.5510000000000002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149</v>
      </c>
      <c r="AU1345" s="250" t="s">
        <v>147</v>
      </c>
      <c r="AV1345" s="14" t="s">
        <v>147</v>
      </c>
      <c r="AW1345" s="14" t="s">
        <v>30</v>
      </c>
      <c r="AX1345" s="14" t="s">
        <v>73</v>
      </c>
      <c r="AY1345" s="250" t="s">
        <v>138</v>
      </c>
    </row>
    <row r="1346" s="13" customFormat="1">
      <c r="A1346" s="13"/>
      <c r="B1346" s="229"/>
      <c r="C1346" s="230"/>
      <c r="D1346" s="231" t="s">
        <v>149</v>
      </c>
      <c r="E1346" s="232" t="s">
        <v>1</v>
      </c>
      <c r="F1346" s="233" t="s">
        <v>193</v>
      </c>
      <c r="G1346" s="230"/>
      <c r="H1346" s="232" t="s">
        <v>1</v>
      </c>
      <c r="I1346" s="234"/>
      <c r="J1346" s="230"/>
      <c r="K1346" s="230"/>
      <c r="L1346" s="235"/>
      <c r="M1346" s="236"/>
      <c r="N1346" s="237"/>
      <c r="O1346" s="237"/>
      <c r="P1346" s="237"/>
      <c r="Q1346" s="237"/>
      <c r="R1346" s="237"/>
      <c r="S1346" s="237"/>
      <c r="T1346" s="23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9" t="s">
        <v>149</v>
      </c>
      <c r="AU1346" s="239" t="s">
        <v>147</v>
      </c>
      <c r="AV1346" s="13" t="s">
        <v>81</v>
      </c>
      <c r="AW1346" s="13" t="s">
        <v>30</v>
      </c>
      <c r="AX1346" s="13" t="s">
        <v>73</v>
      </c>
      <c r="AY1346" s="239" t="s">
        <v>138</v>
      </c>
    </row>
    <row r="1347" s="14" customFormat="1">
      <c r="A1347" s="14"/>
      <c r="B1347" s="240"/>
      <c r="C1347" s="241"/>
      <c r="D1347" s="231" t="s">
        <v>149</v>
      </c>
      <c r="E1347" s="242" t="s">
        <v>1</v>
      </c>
      <c r="F1347" s="243" t="s">
        <v>278</v>
      </c>
      <c r="G1347" s="241"/>
      <c r="H1347" s="244">
        <v>13.018000000000001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149</v>
      </c>
      <c r="AU1347" s="250" t="s">
        <v>147</v>
      </c>
      <c r="AV1347" s="14" t="s">
        <v>147</v>
      </c>
      <c r="AW1347" s="14" t="s">
        <v>30</v>
      </c>
      <c r="AX1347" s="14" t="s">
        <v>73</v>
      </c>
      <c r="AY1347" s="250" t="s">
        <v>138</v>
      </c>
    </row>
    <row r="1348" s="15" customFormat="1">
      <c r="A1348" s="15"/>
      <c r="B1348" s="262"/>
      <c r="C1348" s="263"/>
      <c r="D1348" s="231" t="s">
        <v>149</v>
      </c>
      <c r="E1348" s="264" t="s">
        <v>1</v>
      </c>
      <c r="F1348" s="265" t="s">
        <v>165</v>
      </c>
      <c r="G1348" s="263"/>
      <c r="H1348" s="266">
        <v>19.569000000000003</v>
      </c>
      <c r="I1348" s="267"/>
      <c r="J1348" s="263"/>
      <c r="K1348" s="263"/>
      <c r="L1348" s="268"/>
      <c r="M1348" s="269"/>
      <c r="N1348" s="270"/>
      <c r="O1348" s="270"/>
      <c r="P1348" s="270"/>
      <c r="Q1348" s="270"/>
      <c r="R1348" s="270"/>
      <c r="S1348" s="270"/>
      <c r="T1348" s="271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272" t="s">
        <v>149</v>
      </c>
      <c r="AU1348" s="272" t="s">
        <v>147</v>
      </c>
      <c r="AV1348" s="15" t="s">
        <v>146</v>
      </c>
      <c r="AW1348" s="15" t="s">
        <v>30</v>
      </c>
      <c r="AX1348" s="15" t="s">
        <v>81</v>
      </c>
      <c r="AY1348" s="272" t="s">
        <v>138</v>
      </c>
    </row>
    <row r="1349" s="2" customFormat="1" ht="14.4" customHeight="1">
      <c r="A1349" s="38"/>
      <c r="B1349" s="39"/>
      <c r="C1349" s="251" t="s">
        <v>1546</v>
      </c>
      <c r="D1349" s="251" t="s">
        <v>153</v>
      </c>
      <c r="E1349" s="252" t="s">
        <v>1547</v>
      </c>
      <c r="F1349" s="253" t="s">
        <v>1548</v>
      </c>
      <c r="G1349" s="254" t="s">
        <v>168</v>
      </c>
      <c r="H1349" s="255">
        <v>23.605</v>
      </c>
      <c r="I1349" s="256"/>
      <c r="J1349" s="257">
        <f>ROUND(I1349*H1349,2)</f>
        <v>0</v>
      </c>
      <c r="K1349" s="258"/>
      <c r="L1349" s="259"/>
      <c r="M1349" s="260" t="s">
        <v>1</v>
      </c>
      <c r="N1349" s="261" t="s">
        <v>39</v>
      </c>
      <c r="O1349" s="91"/>
      <c r="P1349" s="225">
        <f>O1349*H1349</f>
        <v>0</v>
      </c>
      <c r="Q1349" s="225">
        <v>0.0028300000000000001</v>
      </c>
      <c r="R1349" s="225">
        <f>Q1349*H1349</f>
        <v>0.066802150000000005</v>
      </c>
      <c r="S1349" s="225">
        <v>0</v>
      </c>
      <c r="T1349" s="226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7" t="s">
        <v>336</v>
      </c>
      <c r="AT1349" s="227" t="s">
        <v>153</v>
      </c>
      <c r="AU1349" s="227" t="s">
        <v>147</v>
      </c>
      <c r="AY1349" s="17" t="s">
        <v>138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17" t="s">
        <v>147</v>
      </c>
      <c r="BK1349" s="228">
        <f>ROUND(I1349*H1349,2)</f>
        <v>0</v>
      </c>
      <c r="BL1349" s="17" t="s">
        <v>401</v>
      </c>
      <c r="BM1349" s="227" t="s">
        <v>1549</v>
      </c>
    </row>
    <row r="1350" s="13" customFormat="1">
      <c r="A1350" s="13"/>
      <c r="B1350" s="229"/>
      <c r="C1350" s="230"/>
      <c r="D1350" s="231" t="s">
        <v>149</v>
      </c>
      <c r="E1350" s="232" t="s">
        <v>1</v>
      </c>
      <c r="F1350" s="233" t="s">
        <v>1550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149</v>
      </c>
      <c r="AU1350" s="239" t="s">
        <v>147</v>
      </c>
      <c r="AV1350" s="13" t="s">
        <v>81</v>
      </c>
      <c r="AW1350" s="13" t="s">
        <v>30</v>
      </c>
      <c r="AX1350" s="13" t="s">
        <v>73</v>
      </c>
      <c r="AY1350" s="239" t="s">
        <v>138</v>
      </c>
    </row>
    <row r="1351" s="14" customFormat="1">
      <c r="A1351" s="14"/>
      <c r="B1351" s="240"/>
      <c r="C1351" s="241"/>
      <c r="D1351" s="231" t="s">
        <v>149</v>
      </c>
      <c r="E1351" s="242" t="s">
        <v>1</v>
      </c>
      <c r="F1351" s="243" t="s">
        <v>1551</v>
      </c>
      <c r="G1351" s="241"/>
      <c r="H1351" s="244">
        <v>19.568999999999999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149</v>
      </c>
      <c r="AU1351" s="250" t="s">
        <v>147</v>
      </c>
      <c r="AV1351" s="14" t="s">
        <v>147</v>
      </c>
      <c r="AW1351" s="14" t="s">
        <v>30</v>
      </c>
      <c r="AX1351" s="14" t="s">
        <v>73</v>
      </c>
      <c r="AY1351" s="250" t="s">
        <v>138</v>
      </c>
    </row>
    <row r="1352" s="13" customFormat="1">
      <c r="A1352" s="13"/>
      <c r="B1352" s="229"/>
      <c r="C1352" s="230"/>
      <c r="D1352" s="231" t="s">
        <v>149</v>
      </c>
      <c r="E1352" s="232" t="s">
        <v>1</v>
      </c>
      <c r="F1352" s="233" t="s">
        <v>1552</v>
      </c>
      <c r="G1352" s="230"/>
      <c r="H1352" s="232" t="s">
        <v>1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9" t="s">
        <v>149</v>
      </c>
      <c r="AU1352" s="239" t="s">
        <v>147</v>
      </c>
      <c r="AV1352" s="13" t="s">
        <v>81</v>
      </c>
      <c r="AW1352" s="13" t="s">
        <v>30</v>
      </c>
      <c r="AX1352" s="13" t="s">
        <v>73</v>
      </c>
      <c r="AY1352" s="239" t="s">
        <v>138</v>
      </c>
    </row>
    <row r="1353" s="14" customFormat="1">
      <c r="A1353" s="14"/>
      <c r="B1353" s="240"/>
      <c r="C1353" s="241"/>
      <c r="D1353" s="231" t="s">
        <v>149</v>
      </c>
      <c r="E1353" s="242" t="s">
        <v>1</v>
      </c>
      <c r="F1353" s="243" t="s">
        <v>1553</v>
      </c>
      <c r="G1353" s="241"/>
      <c r="H1353" s="244">
        <v>1.8899999999999999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0" t="s">
        <v>149</v>
      </c>
      <c r="AU1353" s="250" t="s">
        <v>147</v>
      </c>
      <c r="AV1353" s="14" t="s">
        <v>147</v>
      </c>
      <c r="AW1353" s="14" t="s">
        <v>30</v>
      </c>
      <c r="AX1353" s="14" t="s">
        <v>73</v>
      </c>
      <c r="AY1353" s="250" t="s">
        <v>138</v>
      </c>
    </row>
    <row r="1354" s="15" customFormat="1">
      <c r="A1354" s="15"/>
      <c r="B1354" s="262"/>
      <c r="C1354" s="263"/>
      <c r="D1354" s="231" t="s">
        <v>149</v>
      </c>
      <c r="E1354" s="264" t="s">
        <v>1</v>
      </c>
      <c r="F1354" s="265" t="s">
        <v>165</v>
      </c>
      <c r="G1354" s="263"/>
      <c r="H1354" s="266">
        <v>21.459</v>
      </c>
      <c r="I1354" s="267"/>
      <c r="J1354" s="263"/>
      <c r="K1354" s="263"/>
      <c r="L1354" s="268"/>
      <c r="M1354" s="269"/>
      <c r="N1354" s="270"/>
      <c r="O1354" s="270"/>
      <c r="P1354" s="270"/>
      <c r="Q1354" s="270"/>
      <c r="R1354" s="270"/>
      <c r="S1354" s="270"/>
      <c r="T1354" s="271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72" t="s">
        <v>149</v>
      </c>
      <c r="AU1354" s="272" t="s">
        <v>147</v>
      </c>
      <c r="AV1354" s="15" t="s">
        <v>146</v>
      </c>
      <c r="AW1354" s="15" t="s">
        <v>30</v>
      </c>
      <c r="AX1354" s="15" t="s">
        <v>81</v>
      </c>
      <c r="AY1354" s="272" t="s">
        <v>138</v>
      </c>
    </row>
    <row r="1355" s="14" customFormat="1">
      <c r="A1355" s="14"/>
      <c r="B1355" s="240"/>
      <c r="C1355" s="241"/>
      <c r="D1355" s="231" t="s">
        <v>149</v>
      </c>
      <c r="E1355" s="241"/>
      <c r="F1355" s="243" t="s">
        <v>1554</v>
      </c>
      <c r="G1355" s="241"/>
      <c r="H1355" s="244">
        <v>23.605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149</v>
      </c>
      <c r="AU1355" s="250" t="s">
        <v>147</v>
      </c>
      <c r="AV1355" s="14" t="s">
        <v>147</v>
      </c>
      <c r="AW1355" s="14" t="s">
        <v>4</v>
      </c>
      <c r="AX1355" s="14" t="s">
        <v>81</v>
      </c>
      <c r="AY1355" s="250" t="s">
        <v>138</v>
      </c>
    </row>
    <row r="1356" s="2" customFormat="1" ht="14.4" customHeight="1">
      <c r="A1356" s="38"/>
      <c r="B1356" s="39"/>
      <c r="C1356" s="215" t="s">
        <v>1555</v>
      </c>
      <c r="D1356" s="215" t="s">
        <v>142</v>
      </c>
      <c r="E1356" s="216" t="s">
        <v>1556</v>
      </c>
      <c r="F1356" s="217" t="s">
        <v>1557</v>
      </c>
      <c r="G1356" s="218" t="s">
        <v>322</v>
      </c>
      <c r="H1356" s="219">
        <v>18.899999999999999</v>
      </c>
      <c r="I1356" s="220"/>
      <c r="J1356" s="221">
        <f>ROUND(I1356*H1356,2)</f>
        <v>0</v>
      </c>
      <c r="K1356" s="222"/>
      <c r="L1356" s="44"/>
      <c r="M1356" s="223" t="s">
        <v>1</v>
      </c>
      <c r="N1356" s="224" t="s">
        <v>39</v>
      </c>
      <c r="O1356" s="91"/>
      <c r="P1356" s="225">
        <f>O1356*H1356</f>
        <v>0</v>
      </c>
      <c r="Q1356" s="225">
        <v>1.0000000000000001E-05</v>
      </c>
      <c r="R1356" s="225">
        <f>Q1356*H1356</f>
        <v>0.00018900000000000001</v>
      </c>
      <c r="S1356" s="225">
        <v>0</v>
      </c>
      <c r="T1356" s="226">
        <f>S1356*H1356</f>
        <v>0</v>
      </c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R1356" s="227" t="s">
        <v>401</v>
      </c>
      <c r="AT1356" s="227" t="s">
        <v>142</v>
      </c>
      <c r="AU1356" s="227" t="s">
        <v>147</v>
      </c>
      <c r="AY1356" s="17" t="s">
        <v>138</v>
      </c>
      <c r="BE1356" s="228">
        <f>IF(N1356="základní",J1356,0)</f>
        <v>0</v>
      </c>
      <c r="BF1356" s="228">
        <f>IF(N1356="snížená",J1356,0)</f>
        <v>0</v>
      </c>
      <c r="BG1356" s="228">
        <f>IF(N1356="zákl. přenesená",J1356,0)</f>
        <v>0</v>
      </c>
      <c r="BH1356" s="228">
        <f>IF(N1356="sníž. přenesená",J1356,0)</f>
        <v>0</v>
      </c>
      <c r="BI1356" s="228">
        <f>IF(N1356="nulová",J1356,0)</f>
        <v>0</v>
      </c>
      <c r="BJ1356" s="17" t="s">
        <v>147</v>
      </c>
      <c r="BK1356" s="228">
        <f>ROUND(I1356*H1356,2)</f>
        <v>0</v>
      </c>
      <c r="BL1356" s="17" t="s">
        <v>401</v>
      </c>
      <c r="BM1356" s="227" t="s">
        <v>1558</v>
      </c>
    </row>
    <row r="1357" s="13" customFormat="1">
      <c r="A1357" s="13"/>
      <c r="B1357" s="229"/>
      <c r="C1357" s="230"/>
      <c r="D1357" s="231" t="s">
        <v>149</v>
      </c>
      <c r="E1357" s="232" t="s">
        <v>1</v>
      </c>
      <c r="F1357" s="233" t="s">
        <v>1411</v>
      </c>
      <c r="G1357" s="230"/>
      <c r="H1357" s="232" t="s">
        <v>1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39" t="s">
        <v>149</v>
      </c>
      <c r="AU1357" s="239" t="s">
        <v>147</v>
      </c>
      <c r="AV1357" s="13" t="s">
        <v>81</v>
      </c>
      <c r="AW1357" s="13" t="s">
        <v>30</v>
      </c>
      <c r="AX1357" s="13" t="s">
        <v>73</v>
      </c>
      <c r="AY1357" s="239" t="s">
        <v>138</v>
      </c>
    </row>
    <row r="1358" s="14" customFormat="1">
      <c r="A1358" s="14"/>
      <c r="B1358" s="240"/>
      <c r="C1358" s="241"/>
      <c r="D1358" s="231" t="s">
        <v>149</v>
      </c>
      <c r="E1358" s="242" t="s">
        <v>1</v>
      </c>
      <c r="F1358" s="243" t="s">
        <v>1412</v>
      </c>
      <c r="G1358" s="241"/>
      <c r="H1358" s="244">
        <v>7.7640000000000002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0" t="s">
        <v>149</v>
      </c>
      <c r="AU1358" s="250" t="s">
        <v>147</v>
      </c>
      <c r="AV1358" s="14" t="s">
        <v>147</v>
      </c>
      <c r="AW1358" s="14" t="s">
        <v>30</v>
      </c>
      <c r="AX1358" s="14" t="s">
        <v>73</v>
      </c>
      <c r="AY1358" s="250" t="s">
        <v>138</v>
      </c>
    </row>
    <row r="1359" s="13" customFormat="1">
      <c r="A1359" s="13"/>
      <c r="B1359" s="229"/>
      <c r="C1359" s="230"/>
      <c r="D1359" s="231" t="s">
        <v>149</v>
      </c>
      <c r="E1359" s="232" t="s">
        <v>1</v>
      </c>
      <c r="F1359" s="233" t="s">
        <v>358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149</v>
      </c>
      <c r="AU1359" s="239" t="s">
        <v>147</v>
      </c>
      <c r="AV1359" s="13" t="s">
        <v>81</v>
      </c>
      <c r="AW1359" s="13" t="s">
        <v>30</v>
      </c>
      <c r="AX1359" s="13" t="s">
        <v>73</v>
      </c>
      <c r="AY1359" s="239" t="s">
        <v>138</v>
      </c>
    </row>
    <row r="1360" s="14" customFormat="1">
      <c r="A1360" s="14"/>
      <c r="B1360" s="240"/>
      <c r="C1360" s="241"/>
      <c r="D1360" s="231" t="s">
        <v>149</v>
      </c>
      <c r="E1360" s="242" t="s">
        <v>1</v>
      </c>
      <c r="F1360" s="243" t="s">
        <v>1415</v>
      </c>
      <c r="G1360" s="241"/>
      <c r="H1360" s="244">
        <v>11.135999999999999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149</v>
      </c>
      <c r="AU1360" s="250" t="s">
        <v>147</v>
      </c>
      <c r="AV1360" s="14" t="s">
        <v>147</v>
      </c>
      <c r="AW1360" s="14" t="s">
        <v>30</v>
      </c>
      <c r="AX1360" s="14" t="s">
        <v>73</v>
      </c>
      <c r="AY1360" s="250" t="s">
        <v>138</v>
      </c>
    </row>
    <row r="1361" s="15" customFormat="1">
      <c r="A1361" s="15"/>
      <c r="B1361" s="262"/>
      <c r="C1361" s="263"/>
      <c r="D1361" s="231" t="s">
        <v>149</v>
      </c>
      <c r="E1361" s="264" t="s">
        <v>1</v>
      </c>
      <c r="F1361" s="265" t="s">
        <v>165</v>
      </c>
      <c r="G1361" s="263"/>
      <c r="H1361" s="266">
        <v>18.899999999999999</v>
      </c>
      <c r="I1361" s="267"/>
      <c r="J1361" s="263"/>
      <c r="K1361" s="263"/>
      <c r="L1361" s="268"/>
      <c r="M1361" s="269"/>
      <c r="N1361" s="270"/>
      <c r="O1361" s="270"/>
      <c r="P1361" s="270"/>
      <c r="Q1361" s="270"/>
      <c r="R1361" s="270"/>
      <c r="S1361" s="270"/>
      <c r="T1361" s="271"/>
      <c r="U1361" s="15"/>
      <c r="V1361" s="15"/>
      <c r="W1361" s="15"/>
      <c r="X1361" s="15"/>
      <c r="Y1361" s="15"/>
      <c r="Z1361" s="15"/>
      <c r="AA1361" s="15"/>
      <c r="AB1361" s="15"/>
      <c r="AC1361" s="15"/>
      <c r="AD1361" s="15"/>
      <c r="AE1361" s="15"/>
      <c r="AT1361" s="272" t="s">
        <v>149</v>
      </c>
      <c r="AU1361" s="272" t="s">
        <v>147</v>
      </c>
      <c r="AV1361" s="15" t="s">
        <v>146</v>
      </c>
      <c r="AW1361" s="15" t="s">
        <v>30</v>
      </c>
      <c r="AX1361" s="15" t="s">
        <v>81</v>
      </c>
      <c r="AY1361" s="272" t="s">
        <v>138</v>
      </c>
    </row>
    <row r="1362" s="2" customFormat="1" ht="24.15" customHeight="1">
      <c r="A1362" s="38"/>
      <c r="B1362" s="39"/>
      <c r="C1362" s="251" t="s">
        <v>1559</v>
      </c>
      <c r="D1362" s="251" t="s">
        <v>153</v>
      </c>
      <c r="E1362" s="252" t="s">
        <v>1560</v>
      </c>
      <c r="F1362" s="253" t="s">
        <v>1561</v>
      </c>
      <c r="G1362" s="254" t="s">
        <v>161</v>
      </c>
      <c r="H1362" s="255">
        <v>7.8650000000000002</v>
      </c>
      <c r="I1362" s="256"/>
      <c r="J1362" s="257">
        <f>ROUND(I1362*H1362,2)</f>
        <v>0</v>
      </c>
      <c r="K1362" s="258"/>
      <c r="L1362" s="259"/>
      <c r="M1362" s="260" t="s">
        <v>1</v>
      </c>
      <c r="N1362" s="261" t="s">
        <v>39</v>
      </c>
      <c r="O1362" s="91"/>
      <c r="P1362" s="225">
        <f>O1362*H1362</f>
        <v>0</v>
      </c>
      <c r="Q1362" s="225">
        <v>0.00010000000000000001</v>
      </c>
      <c r="R1362" s="225">
        <f>Q1362*H1362</f>
        <v>0.00078650000000000009</v>
      </c>
      <c r="S1362" s="225">
        <v>0</v>
      </c>
      <c r="T1362" s="226">
        <f>S1362*H1362</f>
        <v>0</v>
      </c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R1362" s="227" t="s">
        <v>336</v>
      </c>
      <c r="AT1362" s="227" t="s">
        <v>153</v>
      </c>
      <c r="AU1362" s="227" t="s">
        <v>147</v>
      </c>
      <c r="AY1362" s="17" t="s">
        <v>138</v>
      </c>
      <c r="BE1362" s="228">
        <f>IF(N1362="základní",J1362,0)</f>
        <v>0</v>
      </c>
      <c r="BF1362" s="228">
        <f>IF(N1362="snížená",J1362,0)</f>
        <v>0</v>
      </c>
      <c r="BG1362" s="228">
        <f>IF(N1362="zákl. přenesená",J1362,0)</f>
        <v>0</v>
      </c>
      <c r="BH1362" s="228">
        <f>IF(N1362="sníž. přenesená",J1362,0)</f>
        <v>0</v>
      </c>
      <c r="BI1362" s="228">
        <f>IF(N1362="nulová",J1362,0)</f>
        <v>0</v>
      </c>
      <c r="BJ1362" s="17" t="s">
        <v>147</v>
      </c>
      <c r="BK1362" s="228">
        <f>ROUND(I1362*H1362,2)</f>
        <v>0</v>
      </c>
      <c r="BL1362" s="17" t="s">
        <v>401</v>
      </c>
      <c r="BM1362" s="227" t="s">
        <v>1562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1563</v>
      </c>
      <c r="G1363" s="241"/>
      <c r="H1363" s="244">
        <v>7.7110000000000003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81</v>
      </c>
      <c r="AY1363" s="250" t="s">
        <v>138</v>
      </c>
    </row>
    <row r="1364" s="14" customFormat="1">
      <c r="A1364" s="14"/>
      <c r="B1364" s="240"/>
      <c r="C1364" s="241"/>
      <c r="D1364" s="231" t="s">
        <v>149</v>
      </c>
      <c r="E1364" s="241"/>
      <c r="F1364" s="243" t="s">
        <v>1564</v>
      </c>
      <c r="G1364" s="241"/>
      <c r="H1364" s="244">
        <v>7.8650000000000002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149</v>
      </c>
      <c r="AU1364" s="250" t="s">
        <v>147</v>
      </c>
      <c r="AV1364" s="14" t="s">
        <v>147</v>
      </c>
      <c r="AW1364" s="14" t="s">
        <v>4</v>
      </c>
      <c r="AX1364" s="14" t="s">
        <v>81</v>
      </c>
      <c r="AY1364" s="250" t="s">
        <v>138</v>
      </c>
    </row>
    <row r="1365" s="2" customFormat="1" ht="14.4" customHeight="1">
      <c r="A1365" s="38"/>
      <c r="B1365" s="39"/>
      <c r="C1365" s="215" t="s">
        <v>1565</v>
      </c>
      <c r="D1365" s="215" t="s">
        <v>142</v>
      </c>
      <c r="E1365" s="216" t="s">
        <v>1566</v>
      </c>
      <c r="F1365" s="217" t="s">
        <v>1567</v>
      </c>
      <c r="G1365" s="218" t="s">
        <v>322</v>
      </c>
      <c r="H1365" s="219">
        <v>18.899999999999999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401</v>
      </c>
      <c r="AT1365" s="227" t="s">
        <v>142</v>
      </c>
      <c r="AU1365" s="227" t="s">
        <v>147</v>
      </c>
      <c r="AY1365" s="17" t="s">
        <v>138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147</v>
      </c>
      <c r="BK1365" s="228">
        <f>ROUND(I1365*H1365,2)</f>
        <v>0</v>
      </c>
      <c r="BL1365" s="17" t="s">
        <v>401</v>
      </c>
      <c r="BM1365" s="227" t="s">
        <v>1568</v>
      </c>
    </row>
    <row r="1366" s="13" customFormat="1">
      <c r="A1366" s="13"/>
      <c r="B1366" s="229"/>
      <c r="C1366" s="230"/>
      <c r="D1366" s="231" t="s">
        <v>149</v>
      </c>
      <c r="E1366" s="232" t="s">
        <v>1</v>
      </c>
      <c r="F1366" s="233" t="s">
        <v>1411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149</v>
      </c>
      <c r="AU1366" s="239" t="s">
        <v>147</v>
      </c>
      <c r="AV1366" s="13" t="s">
        <v>81</v>
      </c>
      <c r="AW1366" s="13" t="s">
        <v>30</v>
      </c>
      <c r="AX1366" s="13" t="s">
        <v>73</v>
      </c>
      <c r="AY1366" s="239" t="s">
        <v>138</v>
      </c>
    </row>
    <row r="1367" s="14" customFormat="1">
      <c r="A1367" s="14"/>
      <c r="B1367" s="240"/>
      <c r="C1367" s="241"/>
      <c r="D1367" s="231" t="s">
        <v>149</v>
      </c>
      <c r="E1367" s="242" t="s">
        <v>1</v>
      </c>
      <c r="F1367" s="243" t="s">
        <v>1412</v>
      </c>
      <c r="G1367" s="241"/>
      <c r="H1367" s="244">
        <v>7.7640000000000002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149</v>
      </c>
      <c r="AU1367" s="250" t="s">
        <v>147</v>
      </c>
      <c r="AV1367" s="14" t="s">
        <v>147</v>
      </c>
      <c r="AW1367" s="14" t="s">
        <v>30</v>
      </c>
      <c r="AX1367" s="14" t="s">
        <v>73</v>
      </c>
      <c r="AY1367" s="250" t="s">
        <v>138</v>
      </c>
    </row>
    <row r="1368" s="13" customFormat="1">
      <c r="A1368" s="13"/>
      <c r="B1368" s="229"/>
      <c r="C1368" s="230"/>
      <c r="D1368" s="231" t="s">
        <v>149</v>
      </c>
      <c r="E1368" s="232" t="s">
        <v>1</v>
      </c>
      <c r="F1368" s="233" t="s">
        <v>358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149</v>
      </c>
      <c r="AU1368" s="239" t="s">
        <v>147</v>
      </c>
      <c r="AV1368" s="13" t="s">
        <v>81</v>
      </c>
      <c r="AW1368" s="13" t="s">
        <v>30</v>
      </c>
      <c r="AX1368" s="13" t="s">
        <v>73</v>
      </c>
      <c r="AY1368" s="239" t="s">
        <v>138</v>
      </c>
    </row>
    <row r="1369" s="14" customFormat="1">
      <c r="A1369" s="14"/>
      <c r="B1369" s="240"/>
      <c r="C1369" s="241"/>
      <c r="D1369" s="231" t="s">
        <v>149</v>
      </c>
      <c r="E1369" s="242" t="s">
        <v>1</v>
      </c>
      <c r="F1369" s="243" t="s">
        <v>1415</v>
      </c>
      <c r="G1369" s="241"/>
      <c r="H1369" s="244">
        <v>11.135999999999999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149</v>
      </c>
      <c r="AU1369" s="250" t="s">
        <v>147</v>
      </c>
      <c r="AV1369" s="14" t="s">
        <v>147</v>
      </c>
      <c r="AW1369" s="14" t="s">
        <v>30</v>
      </c>
      <c r="AX1369" s="14" t="s">
        <v>73</v>
      </c>
      <c r="AY1369" s="250" t="s">
        <v>138</v>
      </c>
    </row>
    <row r="1370" s="15" customFormat="1">
      <c r="A1370" s="15"/>
      <c r="B1370" s="262"/>
      <c r="C1370" s="263"/>
      <c r="D1370" s="231" t="s">
        <v>149</v>
      </c>
      <c r="E1370" s="264" t="s">
        <v>1</v>
      </c>
      <c r="F1370" s="265" t="s">
        <v>165</v>
      </c>
      <c r="G1370" s="263"/>
      <c r="H1370" s="266">
        <v>18.899999999999999</v>
      </c>
      <c r="I1370" s="267"/>
      <c r="J1370" s="263"/>
      <c r="K1370" s="263"/>
      <c r="L1370" s="268"/>
      <c r="M1370" s="269"/>
      <c r="N1370" s="270"/>
      <c r="O1370" s="270"/>
      <c r="P1370" s="270"/>
      <c r="Q1370" s="270"/>
      <c r="R1370" s="270"/>
      <c r="S1370" s="270"/>
      <c r="T1370" s="271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72" t="s">
        <v>149</v>
      </c>
      <c r="AU1370" s="272" t="s">
        <v>147</v>
      </c>
      <c r="AV1370" s="15" t="s">
        <v>146</v>
      </c>
      <c r="AW1370" s="15" t="s">
        <v>30</v>
      </c>
      <c r="AX1370" s="15" t="s">
        <v>81</v>
      </c>
      <c r="AY1370" s="272" t="s">
        <v>138</v>
      </c>
    </row>
    <row r="1371" s="2" customFormat="1" ht="14.4" customHeight="1">
      <c r="A1371" s="38"/>
      <c r="B1371" s="39"/>
      <c r="C1371" s="215" t="s">
        <v>1569</v>
      </c>
      <c r="D1371" s="215" t="s">
        <v>142</v>
      </c>
      <c r="E1371" s="216" t="s">
        <v>1570</v>
      </c>
      <c r="F1371" s="217" t="s">
        <v>1571</v>
      </c>
      <c r="G1371" s="218" t="s">
        <v>322</v>
      </c>
      <c r="H1371" s="219">
        <v>18.899999999999999</v>
      </c>
      <c r="I1371" s="220"/>
      <c r="J1371" s="221">
        <f>ROUND(I1371*H1371,2)</f>
        <v>0</v>
      </c>
      <c r="K1371" s="222"/>
      <c r="L1371" s="44"/>
      <c r="M1371" s="223" t="s">
        <v>1</v>
      </c>
      <c r="N1371" s="224" t="s">
        <v>39</v>
      </c>
      <c r="O1371" s="91"/>
      <c r="P1371" s="225">
        <f>O1371*H1371</f>
        <v>0</v>
      </c>
      <c r="Q1371" s="225">
        <v>3.0000000000000001E-05</v>
      </c>
      <c r="R1371" s="225">
        <f>Q1371*H1371</f>
        <v>0.00056700000000000001</v>
      </c>
      <c r="S1371" s="225">
        <v>0</v>
      </c>
      <c r="T1371" s="226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401</v>
      </c>
      <c r="AT1371" s="227" t="s">
        <v>142</v>
      </c>
      <c r="AU1371" s="227" t="s">
        <v>147</v>
      </c>
      <c r="AY1371" s="17" t="s">
        <v>138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147</v>
      </c>
      <c r="BK1371" s="228">
        <f>ROUND(I1371*H1371,2)</f>
        <v>0</v>
      </c>
      <c r="BL1371" s="17" t="s">
        <v>401</v>
      </c>
      <c r="BM1371" s="227" t="s">
        <v>1572</v>
      </c>
    </row>
    <row r="1372" s="13" customFormat="1">
      <c r="A1372" s="13"/>
      <c r="B1372" s="229"/>
      <c r="C1372" s="230"/>
      <c r="D1372" s="231" t="s">
        <v>149</v>
      </c>
      <c r="E1372" s="232" t="s">
        <v>1</v>
      </c>
      <c r="F1372" s="233" t="s">
        <v>1411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149</v>
      </c>
      <c r="AU1372" s="239" t="s">
        <v>147</v>
      </c>
      <c r="AV1372" s="13" t="s">
        <v>81</v>
      </c>
      <c r="AW1372" s="13" t="s">
        <v>30</v>
      </c>
      <c r="AX1372" s="13" t="s">
        <v>73</v>
      </c>
      <c r="AY1372" s="239" t="s">
        <v>138</v>
      </c>
    </row>
    <row r="1373" s="14" customFormat="1">
      <c r="A1373" s="14"/>
      <c r="B1373" s="240"/>
      <c r="C1373" s="241"/>
      <c r="D1373" s="231" t="s">
        <v>149</v>
      </c>
      <c r="E1373" s="242" t="s">
        <v>1</v>
      </c>
      <c r="F1373" s="243" t="s">
        <v>1412</v>
      </c>
      <c r="G1373" s="241"/>
      <c r="H1373" s="244">
        <v>7.7640000000000002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149</v>
      </c>
      <c r="AU1373" s="250" t="s">
        <v>147</v>
      </c>
      <c r="AV1373" s="14" t="s">
        <v>147</v>
      </c>
      <c r="AW1373" s="14" t="s">
        <v>30</v>
      </c>
      <c r="AX1373" s="14" t="s">
        <v>73</v>
      </c>
      <c r="AY1373" s="250" t="s">
        <v>138</v>
      </c>
    </row>
    <row r="1374" s="13" customFormat="1">
      <c r="A1374" s="13"/>
      <c r="B1374" s="229"/>
      <c r="C1374" s="230"/>
      <c r="D1374" s="231" t="s">
        <v>149</v>
      </c>
      <c r="E1374" s="232" t="s">
        <v>1</v>
      </c>
      <c r="F1374" s="233" t="s">
        <v>358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149</v>
      </c>
      <c r="AU1374" s="239" t="s">
        <v>147</v>
      </c>
      <c r="AV1374" s="13" t="s">
        <v>81</v>
      </c>
      <c r="AW1374" s="13" t="s">
        <v>30</v>
      </c>
      <c r="AX1374" s="13" t="s">
        <v>73</v>
      </c>
      <c r="AY1374" s="239" t="s">
        <v>138</v>
      </c>
    </row>
    <row r="1375" s="14" customFormat="1">
      <c r="A1375" s="14"/>
      <c r="B1375" s="240"/>
      <c r="C1375" s="241"/>
      <c r="D1375" s="231" t="s">
        <v>149</v>
      </c>
      <c r="E1375" s="242" t="s">
        <v>1</v>
      </c>
      <c r="F1375" s="243" t="s">
        <v>1415</v>
      </c>
      <c r="G1375" s="241"/>
      <c r="H1375" s="244">
        <v>11.135999999999999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149</v>
      </c>
      <c r="AU1375" s="250" t="s">
        <v>147</v>
      </c>
      <c r="AV1375" s="14" t="s">
        <v>147</v>
      </c>
      <c r="AW1375" s="14" t="s">
        <v>30</v>
      </c>
      <c r="AX1375" s="14" t="s">
        <v>73</v>
      </c>
      <c r="AY1375" s="250" t="s">
        <v>138</v>
      </c>
    </row>
    <row r="1376" s="15" customFormat="1">
      <c r="A1376" s="15"/>
      <c r="B1376" s="262"/>
      <c r="C1376" s="263"/>
      <c r="D1376" s="231" t="s">
        <v>149</v>
      </c>
      <c r="E1376" s="264" t="s">
        <v>1</v>
      </c>
      <c r="F1376" s="265" t="s">
        <v>165</v>
      </c>
      <c r="G1376" s="263"/>
      <c r="H1376" s="266">
        <v>18.899999999999999</v>
      </c>
      <c r="I1376" s="267"/>
      <c r="J1376" s="263"/>
      <c r="K1376" s="263"/>
      <c r="L1376" s="268"/>
      <c r="M1376" s="269"/>
      <c r="N1376" s="270"/>
      <c r="O1376" s="270"/>
      <c r="P1376" s="270"/>
      <c r="Q1376" s="270"/>
      <c r="R1376" s="270"/>
      <c r="S1376" s="270"/>
      <c r="T1376" s="271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2" t="s">
        <v>149</v>
      </c>
      <c r="AU1376" s="272" t="s">
        <v>147</v>
      </c>
      <c r="AV1376" s="15" t="s">
        <v>146</v>
      </c>
      <c r="AW1376" s="15" t="s">
        <v>30</v>
      </c>
      <c r="AX1376" s="15" t="s">
        <v>81</v>
      </c>
      <c r="AY1376" s="272" t="s">
        <v>138</v>
      </c>
    </row>
    <row r="1377" s="2" customFormat="1" ht="24.15" customHeight="1">
      <c r="A1377" s="38"/>
      <c r="B1377" s="39"/>
      <c r="C1377" s="215" t="s">
        <v>1573</v>
      </c>
      <c r="D1377" s="215" t="s">
        <v>142</v>
      </c>
      <c r="E1377" s="216" t="s">
        <v>1574</v>
      </c>
      <c r="F1377" s="217" t="s">
        <v>1575</v>
      </c>
      <c r="G1377" s="218" t="s">
        <v>145</v>
      </c>
      <c r="H1377" s="219">
        <v>0.16400000000000001</v>
      </c>
      <c r="I1377" s="220"/>
      <c r="J1377" s="221">
        <f>ROUND(I1377*H1377,2)</f>
        <v>0</v>
      </c>
      <c r="K1377" s="222"/>
      <c r="L1377" s="44"/>
      <c r="M1377" s="223" t="s">
        <v>1</v>
      </c>
      <c r="N1377" s="224" t="s">
        <v>39</v>
      </c>
      <c r="O1377" s="91"/>
      <c r="P1377" s="225">
        <f>O1377*H1377</f>
        <v>0</v>
      </c>
      <c r="Q1377" s="225">
        <v>0</v>
      </c>
      <c r="R1377" s="225">
        <f>Q1377*H1377</f>
        <v>0</v>
      </c>
      <c r="S1377" s="225">
        <v>0</v>
      </c>
      <c r="T1377" s="226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7" t="s">
        <v>401</v>
      </c>
      <c r="AT1377" s="227" t="s">
        <v>142</v>
      </c>
      <c r="AU1377" s="227" t="s">
        <v>147</v>
      </c>
      <c r="AY1377" s="17" t="s">
        <v>138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17" t="s">
        <v>147</v>
      </c>
      <c r="BK1377" s="228">
        <f>ROUND(I1377*H1377,2)</f>
        <v>0</v>
      </c>
      <c r="BL1377" s="17" t="s">
        <v>401</v>
      </c>
      <c r="BM1377" s="227" t="s">
        <v>1576</v>
      </c>
    </row>
    <row r="1378" s="2" customFormat="1" ht="24.15" customHeight="1">
      <c r="A1378" s="38"/>
      <c r="B1378" s="39"/>
      <c r="C1378" s="215" t="s">
        <v>1577</v>
      </c>
      <c r="D1378" s="215" t="s">
        <v>142</v>
      </c>
      <c r="E1378" s="216" t="s">
        <v>1578</v>
      </c>
      <c r="F1378" s="217" t="s">
        <v>1579</v>
      </c>
      <c r="G1378" s="218" t="s">
        <v>145</v>
      </c>
      <c r="H1378" s="219">
        <v>0.16400000000000001</v>
      </c>
      <c r="I1378" s="220"/>
      <c r="J1378" s="221">
        <f>ROUND(I1378*H1378,2)</f>
        <v>0</v>
      </c>
      <c r="K1378" s="222"/>
      <c r="L1378" s="44"/>
      <c r="M1378" s="223" t="s">
        <v>1</v>
      </c>
      <c r="N1378" s="224" t="s">
        <v>39</v>
      </c>
      <c r="O1378" s="91"/>
      <c r="P1378" s="225">
        <f>O1378*H1378</f>
        <v>0</v>
      </c>
      <c r="Q1378" s="225">
        <v>0</v>
      </c>
      <c r="R1378" s="225">
        <f>Q1378*H1378</f>
        <v>0</v>
      </c>
      <c r="S1378" s="225">
        <v>0</v>
      </c>
      <c r="T1378" s="226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27" t="s">
        <v>401</v>
      </c>
      <c r="AT1378" s="227" t="s">
        <v>142</v>
      </c>
      <c r="AU1378" s="227" t="s">
        <v>147</v>
      </c>
      <c r="AY1378" s="17" t="s">
        <v>138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17" t="s">
        <v>147</v>
      </c>
      <c r="BK1378" s="228">
        <f>ROUND(I1378*H1378,2)</f>
        <v>0</v>
      </c>
      <c r="BL1378" s="17" t="s">
        <v>401</v>
      </c>
      <c r="BM1378" s="227" t="s">
        <v>1580</v>
      </c>
    </row>
    <row r="1379" s="2" customFormat="1" ht="24.15" customHeight="1">
      <c r="A1379" s="38"/>
      <c r="B1379" s="39"/>
      <c r="C1379" s="215" t="s">
        <v>1581</v>
      </c>
      <c r="D1379" s="215" t="s">
        <v>142</v>
      </c>
      <c r="E1379" s="216" t="s">
        <v>1582</v>
      </c>
      <c r="F1379" s="217" t="s">
        <v>1583</v>
      </c>
      <c r="G1379" s="218" t="s">
        <v>145</v>
      </c>
      <c r="H1379" s="219">
        <v>0.16400000000000001</v>
      </c>
      <c r="I1379" s="220"/>
      <c r="J1379" s="221">
        <f>ROUND(I1379*H1379,2)</f>
        <v>0</v>
      </c>
      <c r="K1379" s="222"/>
      <c r="L1379" s="44"/>
      <c r="M1379" s="223" t="s">
        <v>1</v>
      </c>
      <c r="N1379" s="224" t="s">
        <v>39</v>
      </c>
      <c r="O1379" s="91"/>
      <c r="P1379" s="225">
        <f>O1379*H1379</f>
        <v>0</v>
      </c>
      <c r="Q1379" s="225">
        <v>0</v>
      </c>
      <c r="R1379" s="225">
        <f>Q1379*H1379</f>
        <v>0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401</v>
      </c>
      <c r="AT1379" s="227" t="s">
        <v>142</v>
      </c>
      <c r="AU1379" s="227" t="s">
        <v>147</v>
      </c>
      <c r="AY1379" s="17" t="s">
        <v>138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147</v>
      </c>
      <c r="BK1379" s="228">
        <f>ROUND(I1379*H1379,2)</f>
        <v>0</v>
      </c>
      <c r="BL1379" s="17" t="s">
        <v>401</v>
      </c>
      <c r="BM1379" s="227" t="s">
        <v>1584</v>
      </c>
    </row>
    <row r="1380" s="12" customFormat="1" ht="22.8" customHeight="1">
      <c r="A1380" s="12"/>
      <c r="B1380" s="199"/>
      <c r="C1380" s="200"/>
      <c r="D1380" s="201" t="s">
        <v>72</v>
      </c>
      <c r="E1380" s="213" t="s">
        <v>1585</v>
      </c>
      <c r="F1380" s="213" t="s">
        <v>1586</v>
      </c>
      <c r="G1380" s="200"/>
      <c r="H1380" s="200"/>
      <c r="I1380" s="203"/>
      <c r="J1380" s="214">
        <f>BK1380</f>
        <v>0</v>
      </c>
      <c r="K1380" s="200"/>
      <c r="L1380" s="205"/>
      <c r="M1380" s="206"/>
      <c r="N1380" s="207"/>
      <c r="O1380" s="207"/>
      <c r="P1380" s="208">
        <f>SUM(P1381:P1459)</f>
        <v>0</v>
      </c>
      <c r="Q1380" s="207"/>
      <c r="R1380" s="208">
        <f>SUM(R1381:R1459)</f>
        <v>0.43775064000000008</v>
      </c>
      <c r="S1380" s="207"/>
      <c r="T1380" s="209">
        <f>SUM(T1381:T1459)</f>
        <v>0.0014400000000000001</v>
      </c>
      <c r="U1380" s="12"/>
      <c r="V1380" s="12"/>
      <c r="W1380" s="12"/>
      <c r="X1380" s="12"/>
      <c r="Y1380" s="12"/>
      <c r="Z1380" s="12"/>
      <c r="AA1380" s="12"/>
      <c r="AB1380" s="12"/>
      <c r="AC1380" s="12"/>
      <c r="AD1380" s="12"/>
      <c r="AE1380" s="12"/>
      <c r="AR1380" s="210" t="s">
        <v>147</v>
      </c>
      <c r="AT1380" s="211" t="s">
        <v>72</v>
      </c>
      <c r="AU1380" s="211" t="s">
        <v>81</v>
      </c>
      <c r="AY1380" s="210" t="s">
        <v>138</v>
      </c>
      <c r="BK1380" s="212">
        <f>SUM(BK1381:BK1459)</f>
        <v>0</v>
      </c>
    </row>
    <row r="1381" s="2" customFormat="1" ht="14.4" customHeight="1">
      <c r="A1381" s="38"/>
      <c r="B1381" s="39"/>
      <c r="C1381" s="215" t="s">
        <v>1587</v>
      </c>
      <c r="D1381" s="215" t="s">
        <v>142</v>
      </c>
      <c r="E1381" s="216" t="s">
        <v>1588</v>
      </c>
      <c r="F1381" s="217" t="s">
        <v>1589</v>
      </c>
      <c r="G1381" s="218" t="s">
        <v>168</v>
      </c>
      <c r="H1381" s="219">
        <v>20.991</v>
      </c>
      <c r="I1381" s="220"/>
      <c r="J1381" s="221">
        <f>ROUND(I1381*H1381,2)</f>
        <v>0</v>
      </c>
      <c r="K1381" s="222"/>
      <c r="L1381" s="44"/>
      <c r="M1381" s="223" t="s">
        <v>1</v>
      </c>
      <c r="N1381" s="224" t="s">
        <v>39</v>
      </c>
      <c r="O1381" s="91"/>
      <c r="P1381" s="225">
        <f>O1381*H1381</f>
        <v>0</v>
      </c>
      <c r="Q1381" s="225">
        <v>0</v>
      </c>
      <c r="R1381" s="225">
        <f>Q1381*H1381</f>
        <v>0</v>
      </c>
      <c r="S1381" s="225">
        <v>0</v>
      </c>
      <c r="T1381" s="226">
        <f>S1381*H1381</f>
        <v>0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27" t="s">
        <v>401</v>
      </c>
      <c r="AT1381" s="227" t="s">
        <v>142</v>
      </c>
      <c r="AU1381" s="227" t="s">
        <v>147</v>
      </c>
      <c r="AY1381" s="17" t="s">
        <v>138</v>
      </c>
      <c r="BE1381" s="228">
        <f>IF(N1381="základní",J1381,0)</f>
        <v>0</v>
      </c>
      <c r="BF1381" s="228">
        <f>IF(N1381="snížená",J1381,0)</f>
        <v>0</v>
      </c>
      <c r="BG1381" s="228">
        <f>IF(N1381="zákl. přenesená",J1381,0)</f>
        <v>0</v>
      </c>
      <c r="BH1381" s="228">
        <f>IF(N1381="sníž. přenesená",J1381,0)</f>
        <v>0</v>
      </c>
      <c r="BI1381" s="228">
        <f>IF(N1381="nulová",J1381,0)</f>
        <v>0</v>
      </c>
      <c r="BJ1381" s="17" t="s">
        <v>147</v>
      </c>
      <c r="BK1381" s="228">
        <f>ROUND(I1381*H1381,2)</f>
        <v>0</v>
      </c>
      <c r="BL1381" s="17" t="s">
        <v>401</v>
      </c>
      <c r="BM1381" s="227" t="s">
        <v>1590</v>
      </c>
    </row>
    <row r="1382" s="13" customFormat="1">
      <c r="A1382" s="13"/>
      <c r="B1382" s="229"/>
      <c r="C1382" s="230"/>
      <c r="D1382" s="231" t="s">
        <v>149</v>
      </c>
      <c r="E1382" s="232" t="s">
        <v>1</v>
      </c>
      <c r="F1382" s="233" t="s">
        <v>301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149</v>
      </c>
      <c r="AU1382" s="239" t="s">
        <v>147</v>
      </c>
      <c r="AV1382" s="13" t="s">
        <v>81</v>
      </c>
      <c r="AW1382" s="13" t="s">
        <v>30</v>
      </c>
      <c r="AX1382" s="13" t="s">
        <v>73</v>
      </c>
      <c r="AY1382" s="239" t="s">
        <v>138</v>
      </c>
    </row>
    <row r="1383" s="14" customFormat="1">
      <c r="A1383" s="14"/>
      <c r="B1383" s="240"/>
      <c r="C1383" s="241"/>
      <c r="D1383" s="231" t="s">
        <v>149</v>
      </c>
      <c r="E1383" s="242" t="s">
        <v>1</v>
      </c>
      <c r="F1383" s="243" t="s">
        <v>1591</v>
      </c>
      <c r="G1383" s="241"/>
      <c r="H1383" s="244">
        <v>8.0990000000000002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149</v>
      </c>
      <c r="AU1383" s="250" t="s">
        <v>147</v>
      </c>
      <c r="AV1383" s="14" t="s">
        <v>147</v>
      </c>
      <c r="AW1383" s="14" t="s">
        <v>30</v>
      </c>
      <c r="AX1383" s="14" t="s">
        <v>73</v>
      </c>
      <c r="AY1383" s="250" t="s">
        <v>138</v>
      </c>
    </row>
    <row r="1384" s="13" customFormat="1">
      <c r="A1384" s="13"/>
      <c r="B1384" s="229"/>
      <c r="C1384" s="230"/>
      <c r="D1384" s="231" t="s">
        <v>149</v>
      </c>
      <c r="E1384" s="232" t="s">
        <v>1</v>
      </c>
      <c r="F1384" s="233" t="s">
        <v>334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149</v>
      </c>
      <c r="AU1384" s="239" t="s">
        <v>147</v>
      </c>
      <c r="AV1384" s="13" t="s">
        <v>81</v>
      </c>
      <c r="AW1384" s="13" t="s">
        <v>30</v>
      </c>
      <c r="AX1384" s="13" t="s">
        <v>73</v>
      </c>
      <c r="AY1384" s="239" t="s">
        <v>138</v>
      </c>
    </row>
    <row r="1385" s="14" customFormat="1">
      <c r="A1385" s="14"/>
      <c r="B1385" s="240"/>
      <c r="C1385" s="241"/>
      <c r="D1385" s="231" t="s">
        <v>149</v>
      </c>
      <c r="E1385" s="242" t="s">
        <v>1</v>
      </c>
      <c r="F1385" s="243" t="s">
        <v>1592</v>
      </c>
      <c r="G1385" s="241"/>
      <c r="H1385" s="244">
        <v>12.892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149</v>
      </c>
      <c r="AU1385" s="250" t="s">
        <v>147</v>
      </c>
      <c r="AV1385" s="14" t="s">
        <v>147</v>
      </c>
      <c r="AW1385" s="14" t="s">
        <v>30</v>
      </c>
      <c r="AX1385" s="14" t="s">
        <v>73</v>
      </c>
      <c r="AY1385" s="250" t="s">
        <v>138</v>
      </c>
    </row>
    <row r="1386" s="15" customFormat="1">
      <c r="A1386" s="15"/>
      <c r="B1386" s="262"/>
      <c r="C1386" s="263"/>
      <c r="D1386" s="231" t="s">
        <v>149</v>
      </c>
      <c r="E1386" s="264" t="s">
        <v>1</v>
      </c>
      <c r="F1386" s="265" t="s">
        <v>165</v>
      </c>
      <c r="G1386" s="263"/>
      <c r="H1386" s="266">
        <v>20.991</v>
      </c>
      <c r="I1386" s="267"/>
      <c r="J1386" s="263"/>
      <c r="K1386" s="263"/>
      <c r="L1386" s="268"/>
      <c r="M1386" s="269"/>
      <c r="N1386" s="270"/>
      <c r="O1386" s="270"/>
      <c r="P1386" s="270"/>
      <c r="Q1386" s="270"/>
      <c r="R1386" s="270"/>
      <c r="S1386" s="270"/>
      <c r="T1386" s="271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72" t="s">
        <v>149</v>
      </c>
      <c r="AU1386" s="272" t="s">
        <v>147</v>
      </c>
      <c r="AV1386" s="15" t="s">
        <v>146</v>
      </c>
      <c r="AW1386" s="15" t="s">
        <v>30</v>
      </c>
      <c r="AX1386" s="15" t="s">
        <v>81</v>
      </c>
      <c r="AY1386" s="272" t="s">
        <v>138</v>
      </c>
    </row>
    <row r="1387" s="2" customFormat="1" ht="14.4" customHeight="1">
      <c r="A1387" s="38"/>
      <c r="B1387" s="39"/>
      <c r="C1387" s="215" t="s">
        <v>1593</v>
      </c>
      <c r="D1387" s="215" t="s">
        <v>142</v>
      </c>
      <c r="E1387" s="216" t="s">
        <v>1594</v>
      </c>
      <c r="F1387" s="217" t="s">
        <v>1595</v>
      </c>
      <c r="G1387" s="218" t="s">
        <v>168</v>
      </c>
      <c r="H1387" s="219">
        <v>20.991</v>
      </c>
      <c r="I1387" s="220"/>
      <c r="J1387" s="221">
        <f>ROUND(I1387*H1387,2)</f>
        <v>0</v>
      </c>
      <c r="K1387" s="222"/>
      <c r="L1387" s="44"/>
      <c r="M1387" s="223" t="s">
        <v>1</v>
      </c>
      <c r="N1387" s="224" t="s">
        <v>39</v>
      </c>
      <c r="O1387" s="91"/>
      <c r="P1387" s="225">
        <f>O1387*H1387</f>
        <v>0</v>
      </c>
      <c r="Q1387" s="225">
        <v>0.00029999999999999997</v>
      </c>
      <c r="R1387" s="225">
        <f>Q1387*H1387</f>
        <v>0.0062972999999999996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401</v>
      </c>
      <c r="AT1387" s="227" t="s">
        <v>142</v>
      </c>
      <c r="AU1387" s="227" t="s">
        <v>147</v>
      </c>
      <c r="AY1387" s="17" t="s">
        <v>138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147</v>
      </c>
      <c r="BK1387" s="228">
        <f>ROUND(I1387*H1387,2)</f>
        <v>0</v>
      </c>
      <c r="BL1387" s="17" t="s">
        <v>401</v>
      </c>
      <c r="BM1387" s="227" t="s">
        <v>1596</v>
      </c>
    </row>
    <row r="1388" s="13" customFormat="1">
      <c r="A1388" s="13"/>
      <c r="B1388" s="229"/>
      <c r="C1388" s="230"/>
      <c r="D1388" s="231" t="s">
        <v>149</v>
      </c>
      <c r="E1388" s="232" t="s">
        <v>1</v>
      </c>
      <c r="F1388" s="233" t="s">
        <v>301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149</v>
      </c>
      <c r="AU1388" s="239" t="s">
        <v>147</v>
      </c>
      <c r="AV1388" s="13" t="s">
        <v>81</v>
      </c>
      <c r="AW1388" s="13" t="s">
        <v>30</v>
      </c>
      <c r="AX1388" s="13" t="s">
        <v>73</v>
      </c>
      <c r="AY1388" s="239" t="s">
        <v>138</v>
      </c>
    </row>
    <row r="1389" s="14" customFormat="1">
      <c r="A1389" s="14"/>
      <c r="B1389" s="240"/>
      <c r="C1389" s="241"/>
      <c r="D1389" s="231" t="s">
        <v>149</v>
      </c>
      <c r="E1389" s="242" t="s">
        <v>1</v>
      </c>
      <c r="F1389" s="243" t="s">
        <v>1591</v>
      </c>
      <c r="G1389" s="241"/>
      <c r="H1389" s="244">
        <v>8.0990000000000002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149</v>
      </c>
      <c r="AU1389" s="250" t="s">
        <v>147</v>
      </c>
      <c r="AV1389" s="14" t="s">
        <v>147</v>
      </c>
      <c r="AW1389" s="14" t="s">
        <v>30</v>
      </c>
      <c r="AX1389" s="14" t="s">
        <v>73</v>
      </c>
      <c r="AY1389" s="250" t="s">
        <v>138</v>
      </c>
    </row>
    <row r="1390" s="13" customFormat="1">
      <c r="A1390" s="13"/>
      <c r="B1390" s="229"/>
      <c r="C1390" s="230"/>
      <c r="D1390" s="231" t="s">
        <v>149</v>
      </c>
      <c r="E1390" s="232" t="s">
        <v>1</v>
      </c>
      <c r="F1390" s="233" t="s">
        <v>334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149</v>
      </c>
      <c r="AU1390" s="239" t="s">
        <v>147</v>
      </c>
      <c r="AV1390" s="13" t="s">
        <v>81</v>
      </c>
      <c r="AW1390" s="13" t="s">
        <v>30</v>
      </c>
      <c r="AX1390" s="13" t="s">
        <v>73</v>
      </c>
      <c r="AY1390" s="239" t="s">
        <v>138</v>
      </c>
    </row>
    <row r="1391" s="14" customFormat="1">
      <c r="A1391" s="14"/>
      <c r="B1391" s="240"/>
      <c r="C1391" s="241"/>
      <c r="D1391" s="231" t="s">
        <v>149</v>
      </c>
      <c r="E1391" s="242" t="s">
        <v>1</v>
      </c>
      <c r="F1391" s="243" t="s">
        <v>1592</v>
      </c>
      <c r="G1391" s="241"/>
      <c r="H1391" s="244">
        <v>12.892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149</v>
      </c>
      <c r="AU1391" s="250" t="s">
        <v>147</v>
      </c>
      <c r="AV1391" s="14" t="s">
        <v>147</v>
      </c>
      <c r="AW1391" s="14" t="s">
        <v>30</v>
      </c>
      <c r="AX1391" s="14" t="s">
        <v>73</v>
      </c>
      <c r="AY1391" s="250" t="s">
        <v>138</v>
      </c>
    </row>
    <row r="1392" s="15" customFormat="1">
      <c r="A1392" s="15"/>
      <c r="B1392" s="262"/>
      <c r="C1392" s="263"/>
      <c r="D1392" s="231" t="s">
        <v>149</v>
      </c>
      <c r="E1392" s="264" t="s">
        <v>1</v>
      </c>
      <c r="F1392" s="265" t="s">
        <v>165</v>
      </c>
      <c r="G1392" s="263"/>
      <c r="H1392" s="266">
        <v>20.991</v>
      </c>
      <c r="I1392" s="267"/>
      <c r="J1392" s="263"/>
      <c r="K1392" s="263"/>
      <c r="L1392" s="268"/>
      <c r="M1392" s="269"/>
      <c r="N1392" s="270"/>
      <c r="O1392" s="270"/>
      <c r="P1392" s="270"/>
      <c r="Q1392" s="270"/>
      <c r="R1392" s="270"/>
      <c r="S1392" s="270"/>
      <c r="T1392" s="271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72" t="s">
        <v>149</v>
      </c>
      <c r="AU1392" s="272" t="s">
        <v>147</v>
      </c>
      <c r="AV1392" s="15" t="s">
        <v>146</v>
      </c>
      <c r="AW1392" s="15" t="s">
        <v>30</v>
      </c>
      <c r="AX1392" s="15" t="s">
        <v>81</v>
      </c>
      <c r="AY1392" s="272" t="s">
        <v>138</v>
      </c>
    </row>
    <row r="1393" s="2" customFormat="1" ht="24.15" customHeight="1">
      <c r="A1393" s="38"/>
      <c r="B1393" s="39"/>
      <c r="C1393" s="215" t="s">
        <v>1597</v>
      </c>
      <c r="D1393" s="215" t="s">
        <v>142</v>
      </c>
      <c r="E1393" s="216" t="s">
        <v>1598</v>
      </c>
      <c r="F1393" s="217" t="s">
        <v>1599</v>
      </c>
      <c r="G1393" s="218" t="s">
        <v>161</v>
      </c>
      <c r="H1393" s="219">
        <v>2</v>
      </c>
      <c r="I1393" s="220"/>
      <c r="J1393" s="221">
        <f>ROUND(I1393*H1393,2)</f>
        <v>0</v>
      </c>
      <c r="K1393" s="222"/>
      <c r="L1393" s="44"/>
      <c r="M1393" s="223" t="s">
        <v>1</v>
      </c>
      <c r="N1393" s="224" t="s">
        <v>39</v>
      </c>
      <c r="O1393" s="91"/>
      <c r="P1393" s="225">
        <f>O1393*H1393</f>
        <v>0</v>
      </c>
      <c r="Q1393" s="225">
        <v>0.00021000000000000001</v>
      </c>
      <c r="R1393" s="225">
        <f>Q1393*H1393</f>
        <v>0.00042000000000000002</v>
      </c>
      <c r="S1393" s="225">
        <v>0</v>
      </c>
      <c r="T1393" s="226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27" t="s">
        <v>401</v>
      </c>
      <c r="AT1393" s="227" t="s">
        <v>142</v>
      </c>
      <c r="AU1393" s="227" t="s">
        <v>147</v>
      </c>
      <c r="AY1393" s="17" t="s">
        <v>138</v>
      </c>
      <c r="BE1393" s="228">
        <f>IF(N1393="základní",J1393,0)</f>
        <v>0</v>
      </c>
      <c r="BF1393" s="228">
        <f>IF(N1393="snížená",J1393,0)</f>
        <v>0</v>
      </c>
      <c r="BG1393" s="228">
        <f>IF(N1393="zákl. přenesená",J1393,0)</f>
        <v>0</v>
      </c>
      <c r="BH1393" s="228">
        <f>IF(N1393="sníž. přenesená",J1393,0)</f>
        <v>0</v>
      </c>
      <c r="BI1393" s="228">
        <f>IF(N1393="nulová",J1393,0)</f>
        <v>0</v>
      </c>
      <c r="BJ1393" s="17" t="s">
        <v>147</v>
      </c>
      <c r="BK1393" s="228">
        <f>ROUND(I1393*H1393,2)</f>
        <v>0</v>
      </c>
      <c r="BL1393" s="17" t="s">
        <v>401</v>
      </c>
      <c r="BM1393" s="227" t="s">
        <v>1600</v>
      </c>
    </row>
    <row r="1394" s="13" customFormat="1">
      <c r="A1394" s="13"/>
      <c r="B1394" s="229"/>
      <c r="C1394" s="230"/>
      <c r="D1394" s="231" t="s">
        <v>149</v>
      </c>
      <c r="E1394" s="232" t="s">
        <v>1</v>
      </c>
      <c r="F1394" s="233" t="s">
        <v>590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149</v>
      </c>
      <c r="AU1394" s="239" t="s">
        <v>147</v>
      </c>
      <c r="AV1394" s="13" t="s">
        <v>81</v>
      </c>
      <c r="AW1394" s="13" t="s">
        <v>30</v>
      </c>
      <c r="AX1394" s="13" t="s">
        <v>73</v>
      </c>
      <c r="AY1394" s="239" t="s">
        <v>138</v>
      </c>
    </row>
    <row r="1395" s="14" customFormat="1">
      <c r="A1395" s="14"/>
      <c r="B1395" s="240"/>
      <c r="C1395" s="241"/>
      <c r="D1395" s="231" t="s">
        <v>149</v>
      </c>
      <c r="E1395" s="242" t="s">
        <v>1</v>
      </c>
      <c r="F1395" s="243" t="s">
        <v>147</v>
      </c>
      <c r="G1395" s="241"/>
      <c r="H1395" s="244">
        <v>2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149</v>
      </c>
      <c r="AU1395" s="250" t="s">
        <v>147</v>
      </c>
      <c r="AV1395" s="14" t="s">
        <v>147</v>
      </c>
      <c r="AW1395" s="14" t="s">
        <v>30</v>
      </c>
      <c r="AX1395" s="14" t="s">
        <v>73</v>
      </c>
      <c r="AY1395" s="250" t="s">
        <v>138</v>
      </c>
    </row>
    <row r="1396" s="15" customFormat="1">
      <c r="A1396" s="15"/>
      <c r="B1396" s="262"/>
      <c r="C1396" s="263"/>
      <c r="D1396" s="231" t="s">
        <v>149</v>
      </c>
      <c r="E1396" s="264" t="s">
        <v>1</v>
      </c>
      <c r="F1396" s="265" t="s">
        <v>165</v>
      </c>
      <c r="G1396" s="263"/>
      <c r="H1396" s="266">
        <v>2</v>
      </c>
      <c r="I1396" s="267"/>
      <c r="J1396" s="263"/>
      <c r="K1396" s="263"/>
      <c r="L1396" s="268"/>
      <c r="M1396" s="269"/>
      <c r="N1396" s="270"/>
      <c r="O1396" s="270"/>
      <c r="P1396" s="270"/>
      <c r="Q1396" s="270"/>
      <c r="R1396" s="270"/>
      <c r="S1396" s="270"/>
      <c r="T1396" s="271"/>
      <c r="U1396" s="15"/>
      <c r="V1396" s="15"/>
      <c r="W1396" s="15"/>
      <c r="X1396" s="15"/>
      <c r="Y1396" s="15"/>
      <c r="Z1396" s="15"/>
      <c r="AA1396" s="15"/>
      <c r="AB1396" s="15"/>
      <c r="AC1396" s="15"/>
      <c r="AD1396" s="15"/>
      <c r="AE1396" s="15"/>
      <c r="AT1396" s="272" t="s">
        <v>149</v>
      </c>
      <c r="AU1396" s="272" t="s">
        <v>147</v>
      </c>
      <c r="AV1396" s="15" t="s">
        <v>146</v>
      </c>
      <c r="AW1396" s="15" t="s">
        <v>30</v>
      </c>
      <c r="AX1396" s="15" t="s">
        <v>81</v>
      </c>
      <c r="AY1396" s="272" t="s">
        <v>138</v>
      </c>
    </row>
    <row r="1397" s="2" customFormat="1" ht="24.15" customHeight="1">
      <c r="A1397" s="38"/>
      <c r="B1397" s="39"/>
      <c r="C1397" s="215" t="s">
        <v>1601</v>
      </c>
      <c r="D1397" s="215" t="s">
        <v>142</v>
      </c>
      <c r="E1397" s="216" t="s">
        <v>1602</v>
      </c>
      <c r="F1397" s="217" t="s">
        <v>1603</v>
      </c>
      <c r="G1397" s="218" t="s">
        <v>322</v>
      </c>
      <c r="H1397" s="219">
        <v>12.908</v>
      </c>
      <c r="I1397" s="220"/>
      <c r="J1397" s="221">
        <f>ROUND(I1397*H1397,2)</f>
        <v>0</v>
      </c>
      <c r="K1397" s="222"/>
      <c r="L1397" s="44"/>
      <c r="M1397" s="223" t="s">
        <v>1</v>
      </c>
      <c r="N1397" s="224" t="s">
        <v>39</v>
      </c>
      <c r="O1397" s="91"/>
      <c r="P1397" s="225">
        <f>O1397*H1397</f>
        <v>0</v>
      </c>
      <c r="Q1397" s="225">
        <v>0</v>
      </c>
      <c r="R1397" s="225">
        <f>Q1397*H1397</f>
        <v>0</v>
      </c>
      <c r="S1397" s="225">
        <v>0</v>
      </c>
      <c r="T1397" s="226">
        <f>S1397*H1397</f>
        <v>0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227" t="s">
        <v>401</v>
      </c>
      <c r="AT1397" s="227" t="s">
        <v>142</v>
      </c>
      <c r="AU1397" s="227" t="s">
        <v>147</v>
      </c>
      <c r="AY1397" s="17" t="s">
        <v>138</v>
      </c>
      <c r="BE1397" s="228">
        <f>IF(N1397="základní",J1397,0)</f>
        <v>0</v>
      </c>
      <c r="BF1397" s="228">
        <f>IF(N1397="snížená",J1397,0)</f>
        <v>0</v>
      </c>
      <c r="BG1397" s="228">
        <f>IF(N1397="zákl. přenesená",J1397,0)</f>
        <v>0</v>
      </c>
      <c r="BH1397" s="228">
        <f>IF(N1397="sníž. přenesená",J1397,0)</f>
        <v>0</v>
      </c>
      <c r="BI1397" s="228">
        <f>IF(N1397="nulová",J1397,0)</f>
        <v>0</v>
      </c>
      <c r="BJ1397" s="17" t="s">
        <v>147</v>
      </c>
      <c r="BK1397" s="228">
        <f>ROUND(I1397*H1397,2)</f>
        <v>0</v>
      </c>
      <c r="BL1397" s="17" t="s">
        <v>401</v>
      </c>
      <c r="BM1397" s="227" t="s">
        <v>1604</v>
      </c>
    </row>
    <row r="1398" s="13" customFormat="1">
      <c r="A1398" s="13"/>
      <c r="B1398" s="229"/>
      <c r="C1398" s="230"/>
      <c r="D1398" s="231" t="s">
        <v>149</v>
      </c>
      <c r="E1398" s="232" t="s">
        <v>1</v>
      </c>
      <c r="F1398" s="233" t="s">
        <v>1323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149</v>
      </c>
      <c r="AU1398" s="239" t="s">
        <v>147</v>
      </c>
      <c r="AV1398" s="13" t="s">
        <v>81</v>
      </c>
      <c r="AW1398" s="13" t="s">
        <v>30</v>
      </c>
      <c r="AX1398" s="13" t="s">
        <v>73</v>
      </c>
      <c r="AY1398" s="239" t="s">
        <v>138</v>
      </c>
    </row>
    <row r="1399" s="14" customFormat="1">
      <c r="A1399" s="14"/>
      <c r="B1399" s="240"/>
      <c r="C1399" s="241"/>
      <c r="D1399" s="231" t="s">
        <v>149</v>
      </c>
      <c r="E1399" s="242" t="s">
        <v>1</v>
      </c>
      <c r="F1399" s="243" t="s">
        <v>1605</v>
      </c>
      <c r="G1399" s="241"/>
      <c r="H1399" s="244">
        <v>5.7619999999999996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149</v>
      </c>
      <c r="AU1399" s="250" t="s">
        <v>147</v>
      </c>
      <c r="AV1399" s="14" t="s">
        <v>147</v>
      </c>
      <c r="AW1399" s="14" t="s">
        <v>30</v>
      </c>
      <c r="AX1399" s="14" t="s">
        <v>73</v>
      </c>
      <c r="AY1399" s="250" t="s">
        <v>138</v>
      </c>
    </row>
    <row r="1400" s="13" customFormat="1">
      <c r="A1400" s="13"/>
      <c r="B1400" s="229"/>
      <c r="C1400" s="230"/>
      <c r="D1400" s="231" t="s">
        <v>149</v>
      </c>
      <c r="E1400" s="232" t="s">
        <v>1</v>
      </c>
      <c r="F1400" s="233" t="s">
        <v>1324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149</v>
      </c>
      <c r="AU1400" s="239" t="s">
        <v>147</v>
      </c>
      <c r="AV1400" s="13" t="s">
        <v>81</v>
      </c>
      <c r="AW1400" s="13" t="s">
        <v>30</v>
      </c>
      <c r="AX1400" s="13" t="s">
        <v>73</v>
      </c>
      <c r="AY1400" s="239" t="s">
        <v>138</v>
      </c>
    </row>
    <row r="1401" s="14" customFormat="1">
      <c r="A1401" s="14"/>
      <c r="B1401" s="240"/>
      <c r="C1401" s="241"/>
      <c r="D1401" s="231" t="s">
        <v>149</v>
      </c>
      <c r="E1401" s="242" t="s">
        <v>1</v>
      </c>
      <c r="F1401" s="243" t="s">
        <v>1441</v>
      </c>
      <c r="G1401" s="241"/>
      <c r="H1401" s="244">
        <v>7.1459999999999999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149</v>
      </c>
      <c r="AU1401" s="250" t="s">
        <v>147</v>
      </c>
      <c r="AV1401" s="14" t="s">
        <v>147</v>
      </c>
      <c r="AW1401" s="14" t="s">
        <v>30</v>
      </c>
      <c r="AX1401" s="14" t="s">
        <v>73</v>
      </c>
      <c r="AY1401" s="250" t="s">
        <v>138</v>
      </c>
    </row>
    <row r="1402" s="15" customFormat="1">
      <c r="A1402" s="15"/>
      <c r="B1402" s="262"/>
      <c r="C1402" s="263"/>
      <c r="D1402" s="231" t="s">
        <v>149</v>
      </c>
      <c r="E1402" s="264" t="s">
        <v>1</v>
      </c>
      <c r="F1402" s="265" t="s">
        <v>165</v>
      </c>
      <c r="G1402" s="263"/>
      <c r="H1402" s="266">
        <v>12.908</v>
      </c>
      <c r="I1402" s="267"/>
      <c r="J1402" s="263"/>
      <c r="K1402" s="263"/>
      <c r="L1402" s="268"/>
      <c r="M1402" s="269"/>
      <c r="N1402" s="270"/>
      <c r="O1402" s="270"/>
      <c r="P1402" s="270"/>
      <c r="Q1402" s="270"/>
      <c r="R1402" s="270"/>
      <c r="S1402" s="270"/>
      <c r="T1402" s="271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72" t="s">
        <v>149</v>
      </c>
      <c r="AU1402" s="272" t="s">
        <v>147</v>
      </c>
      <c r="AV1402" s="15" t="s">
        <v>146</v>
      </c>
      <c r="AW1402" s="15" t="s">
        <v>30</v>
      </c>
      <c r="AX1402" s="15" t="s">
        <v>81</v>
      </c>
      <c r="AY1402" s="272" t="s">
        <v>138</v>
      </c>
    </row>
    <row r="1403" s="2" customFormat="1" ht="24.15" customHeight="1">
      <c r="A1403" s="38"/>
      <c r="B1403" s="39"/>
      <c r="C1403" s="251" t="s">
        <v>1606</v>
      </c>
      <c r="D1403" s="251" t="s">
        <v>153</v>
      </c>
      <c r="E1403" s="252" t="s">
        <v>1607</v>
      </c>
      <c r="F1403" s="253" t="s">
        <v>1608</v>
      </c>
      <c r="G1403" s="254" t="s">
        <v>322</v>
      </c>
      <c r="H1403" s="255">
        <v>14.199</v>
      </c>
      <c r="I1403" s="256"/>
      <c r="J1403" s="257">
        <f>ROUND(I1403*H1403,2)</f>
        <v>0</v>
      </c>
      <c r="K1403" s="258"/>
      <c r="L1403" s="259"/>
      <c r="M1403" s="260" t="s">
        <v>1</v>
      </c>
      <c r="N1403" s="261" t="s">
        <v>39</v>
      </c>
      <c r="O1403" s="91"/>
      <c r="P1403" s="225">
        <f>O1403*H1403</f>
        <v>0</v>
      </c>
      <c r="Q1403" s="225">
        <v>0</v>
      </c>
      <c r="R1403" s="225">
        <f>Q1403*H1403</f>
        <v>0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336</v>
      </c>
      <c r="AT1403" s="227" t="s">
        <v>153</v>
      </c>
      <c r="AU1403" s="227" t="s">
        <v>147</v>
      </c>
      <c r="AY1403" s="17" t="s">
        <v>138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147</v>
      </c>
      <c r="BK1403" s="228">
        <f>ROUND(I1403*H1403,2)</f>
        <v>0</v>
      </c>
      <c r="BL1403" s="17" t="s">
        <v>401</v>
      </c>
      <c r="BM1403" s="227" t="s">
        <v>1609</v>
      </c>
    </row>
    <row r="1404" s="14" customFormat="1">
      <c r="A1404" s="14"/>
      <c r="B1404" s="240"/>
      <c r="C1404" s="241"/>
      <c r="D1404" s="231" t="s">
        <v>149</v>
      </c>
      <c r="E1404" s="241"/>
      <c r="F1404" s="243" t="s">
        <v>1610</v>
      </c>
      <c r="G1404" s="241"/>
      <c r="H1404" s="244">
        <v>14.199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149</v>
      </c>
      <c r="AU1404" s="250" t="s">
        <v>147</v>
      </c>
      <c r="AV1404" s="14" t="s">
        <v>147</v>
      </c>
      <c r="AW1404" s="14" t="s">
        <v>4</v>
      </c>
      <c r="AX1404" s="14" t="s">
        <v>81</v>
      </c>
      <c r="AY1404" s="250" t="s">
        <v>138</v>
      </c>
    </row>
    <row r="1405" s="2" customFormat="1" ht="24.15" customHeight="1">
      <c r="A1405" s="38"/>
      <c r="B1405" s="39"/>
      <c r="C1405" s="215" t="s">
        <v>1611</v>
      </c>
      <c r="D1405" s="215" t="s">
        <v>142</v>
      </c>
      <c r="E1405" s="216" t="s">
        <v>1612</v>
      </c>
      <c r="F1405" s="217" t="s">
        <v>1613</v>
      </c>
      <c r="G1405" s="218" t="s">
        <v>168</v>
      </c>
      <c r="H1405" s="219">
        <v>8.0990000000000002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0.0060499999999999998</v>
      </c>
      <c r="R1405" s="225">
        <f>Q1405*H1405</f>
        <v>0.048998949999999999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401</v>
      </c>
      <c r="AT1405" s="227" t="s">
        <v>142</v>
      </c>
      <c r="AU1405" s="227" t="s">
        <v>147</v>
      </c>
      <c r="AY1405" s="17" t="s">
        <v>138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147</v>
      </c>
      <c r="BK1405" s="228">
        <f>ROUND(I1405*H1405,2)</f>
        <v>0</v>
      </c>
      <c r="BL1405" s="17" t="s">
        <v>401</v>
      </c>
      <c r="BM1405" s="227" t="s">
        <v>1614</v>
      </c>
    </row>
    <row r="1406" s="13" customFormat="1">
      <c r="A1406" s="13"/>
      <c r="B1406" s="229"/>
      <c r="C1406" s="230"/>
      <c r="D1406" s="231" t="s">
        <v>149</v>
      </c>
      <c r="E1406" s="232" t="s">
        <v>1</v>
      </c>
      <c r="F1406" s="233" t="s">
        <v>301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149</v>
      </c>
      <c r="AU1406" s="239" t="s">
        <v>147</v>
      </c>
      <c r="AV1406" s="13" t="s">
        <v>81</v>
      </c>
      <c r="AW1406" s="13" t="s">
        <v>30</v>
      </c>
      <c r="AX1406" s="13" t="s">
        <v>73</v>
      </c>
      <c r="AY1406" s="239" t="s">
        <v>138</v>
      </c>
    </row>
    <row r="1407" s="14" customFormat="1">
      <c r="A1407" s="14"/>
      <c r="B1407" s="240"/>
      <c r="C1407" s="241"/>
      <c r="D1407" s="231" t="s">
        <v>149</v>
      </c>
      <c r="E1407" s="242" t="s">
        <v>1</v>
      </c>
      <c r="F1407" s="243" t="s">
        <v>1591</v>
      </c>
      <c r="G1407" s="241"/>
      <c r="H1407" s="244">
        <v>8.0990000000000002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149</v>
      </c>
      <c r="AU1407" s="250" t="s">
        <v>147</v>
      </c>
      <c r="AV1407" s="14" t="s">
        <v>147</v>
      </c>
      <c r="AW1407" s="14" t="s">
        <v>30</v>
      </c>
      <c r="AX1407" s="14" t="s">
        <v>73</v>
      </c>
      <c r="AY1407" s="250" t="s">
        <v>138</v>
      </c>
    </row>
    <row r="1408" s="15" customFormat="1">
      <c r="A1408" s="15"/>
      <c r="B1408" s="262"/>
      <c r="C1408" s="263"/>
      <c r="D1408" s="231" t="s">
        <v>149</v>
      </c>
      <c r="E1408" s="264" t="s">
        <v>1</v>
      </c>
      <c r="F1408" s="265" t="s">
        <v>165</v>
      </c>
      <c r="G1408" s="263"/>
      <c r="H1408" s="266">
        <v>8.0990000000000002</v>
      </c>
      <c r="I1408" s="267"/>
      <c r="J1408" s="263"/>
      <c r="K1408" s="263"/>
      <c r="L1408" s="268"/>
      <c r="M1408" s="269"/>
      <c r="N1408" s="270"/>
      <c r="O1408" s="270"/>
      <c r="P1408" s="270"/>
      <c r="Q1408" s="270"/>
      <c r="R1408" s="270"/>
      <c r="S1408" s="270"/>
      <c r="T1408" s="271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72" t="s">
        <v>149</v>
      </c>
      <c r="AU1408" s="272" t="s">
        <v>147</v>
      </c>
      <c r="AV1408" s="15" t="s">
        <v>146</v>
      </c>
      <c r="AW1408" s="15" t="s">
        <v>30</v>
      </c>
      <c r="AX1408" s="15" t="s">
        <v>81</v>
      </c>
      <c r="AY1408" s="272" t="s">
        <v>138</v>
      </c>
    </row>
    <row r="1409" s="2" customFormat="1" ht="24.15" customHeight="1">
      <c r="A1409" s="38"/>
      <c r="B1409" s="39"/>
      <c r="C1409" s="215" t="s">
        <v>1615</v>
      </c>
      <c r="D1409" s="215" t="s">
        <v>142</v>
      </c>
      <c r="E1409" s="216" t="s">
        <v>1616</v>
      </c>
      <c r="F1409" s="217" t="s">
        <v>1617</v>
      </c>
      <c r="G1409" s="218" t="s">
        <v>168</v>
      </c>
      <c r="H1409" s="219">
        <v>12.892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0.0060499999999999998</v>
      </c>
      <c r="R1409" s="225">
        <f>Q1409*H1409</f>
        <v>0.077996599999999999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401</v>
      </c>
      <c r="AT1409" s="227" t="s">
        <v>142</v>
      </c>
      <c r="AU1409" s="227" t="s">
        <v>147</v>
      </c>
      <c r="AY1409" s="17" t="s">
        <v>138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147</v>
      </c>
      <c r="BK1409" s="228">
        <f>ROUND(I1409*H1409,2)</f>
        <v>0</v>
      </c>
      <c r="BL1409" s="17" t="s">
        <v>401</v>
      </c>
      <c r="BM1409" s="227" t="s">
        <v>1618</v>
      </c>
    </row>
    <row r="1410" s="13" customFormat="1">
      <c r="A1410" s="13"/>
      <c r="B1410" s="229"/>
      <c r="C1410" s="230"/>
      <c r="D1410" s="231" t="s">
        <v>149</v>
      </c>
      <c r="E1410" s="232" t="s">
        <v>1</v>
      </c>
      <c r="F1410" s="233" t="s">
        <v>334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149</v>
      </c>
      <c r="AU1410" s="239" t="s">
        <v>147</v>
      </c>
      <c r="AV1410" s="13" t="s">
        <v>81</v>
      </c>
      <c r="AW1410" s="13" t="s">
        <v>30</v>
      </c>
      <c r="AX1410" s="13" t="s">
        <v>73</v>
      </c>
      <c r="AY1410" s="239" t="s">
        <v>138</v>
      </c>
    </row>
    <row r="1411" s="14" customFormat="1">
      <c r="A1411" s="14"/>
      <c r="B1411" s="240"/>
      <c r="C1411" s="241"/>
      <c r="D1411" s="231" t="s">
        <v>149</v>
      </c>
      <c r="E1411" s="242" t="s">
        <v>1</v>
      </c>
      <c r="F1411" s="243" t="s">
        <v>1592</v>
      </c>
      <c r="G1411" s="241"/>
      <c r="H1411" s="244">
        <v>12.892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149</v>
      </c>
      <c r="AU1411" s="250" t="s">
        <v>147</v>
      </c>
      <c r="AV1411" s="14" t="s">
        <v>147</v>
      </c>
      <c r="AW1411" s="14" t="s">
        <v>30</v>
      </c>
      <c r="AX1411" s="14" t="s">
        <v>73</v>
      </c>
      <c r="AY1411" s="250" t="s">
        <v>138</v>
      </c>
    </row>
    <row r="1412" s="15" customFormat="1">
      <c r="A1412" s="15"/>
      <c r="B1412" s="262"/>
      <c r="C1412" s="263"/>
      <c r="D1412" s="231" t="s">
        <v>149</v>
      </c>
      <c r="E1412" s="264" t="s">
        <v>1</v>
      </c>
      <c r="F1412" s="265" t="s">
        <v>165</v>
      </c>
      <c r="G1412" s="263"/>
      <c r="H1412" s="266">
        <v>12.892</v>
      </c>
      <c r="I1412" s="267"/>
      <c r="J1412" s="263"/>
      <c r="K1412" s="263"/>
      <c r="L1412" s="268"/>
      <c r="M1412" s="269"/>
      <c r="N1412" s="270"/>
      <c r="O1412" s="270"/>
      <c r="P1412" s="270"/>
      <c r="Q1412" s="270"/>
      <c r="R1412" s="270"/>
      <c r="S1412" s="270"/>
      <c r="T1412" s="271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72" t="s">
        <v>149</v>
      </c>
      <c r="AU1412" s="272" t="s">
        <v>147</v>
      </c>
      <c r="AV1412" s="15" t="s">
        <v>146</v>
      </c>
      <c r="AW1412" s="15" t="s">
        <v>30</v>
      </c>
      <c r="AX1412" s="15" t="s">
        <v>81</v>
      </c>
      <c r="AY1412" s="272" t="s">
        <v>138</v>
      </c>
    </row>
    <row r="1413" s="2" customFormat="1" ht="14.4" customHeight="1">
      <c r="A1413" s="38"/>
      <c r="B1413" s="39"/>
      <c r="C1413" s="251" t="s">
        <v>1619</v>
      </c>
      <c r="D1413" s="251" t="s">
        <v>153</v>
      </c>
      <c r="E1413" s="252" t="s">
        <v>1620</v>
      </c>
      <c r="F1413" s="253" t="s">
        <v>1621</v>
      </c>
      <c r="G1413" s="254" t="s">
        <v>168</v>
      </c>
      <c r="H1413" s="255">
        <v>23.09</v>
      </c>
      <c r="I1413" s="256"/>
      <c r="J1413" s="257">
        <f>ROUND(I1413*H1413,2)</f>
        <v>0</v>
      </c>
      <c r="K1413" s="258"/>
      <c r="L1413" s="259"/>
      <c r="M1413" s="260" t="s">
        <v>1</v>
      </c>
      <c r="N1413" s="261" t="s">
        <v>39</v>
      </c>
      <c r="O1413" s="91"/>
      <c r="P1413" s="225">
        <f>O1413*H1413</f>
        <v>0</v>
      </c>
      <c r="Q1413" s="225">
        <v>0.0129</v>
      </c>
      <c r="R1413" s="225">
        <f>Q1413*H1413</f>
        <v>0.29786099999999999</v>
      </c>
      <c r="S1413" s="225">
        <v>0</v>
      </c>
      <c r="T1413" s="226">
        <f>S1413*H1413</f>
        <v>0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27" t="s">
        <v>336</v>
      </c>
      <c r="AT1413" s="227" t="s">
        <v>153</v>
      </c>
      <c r="AU1413" s="227" t="s">
        <v>147</v>
      </c>
      <c r="AY1413" s="17" t="s">
        <v>138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17" t="s">
        <v>147</v>
      </c>
      <c r="BK1413" s="228">
        <f>ROUND(I1413*H1413,2)</f>
        <v>0</v>
      </c>
      <c r="BL1413" s="17" t="s">
        <v>401</v>
      </c>
      <c r="BM1413" s="227" t="s">
        <v>1622</v>
      </c>
    </row>
    <row r="1414" s="14" customFormat="1">
      <c r="A1414" s="14"/>
      <c r="B1414" s="240"/>
      <c r="C1414" s="241"/>
      <c r="D1414" s="231" t="s">
        <v>149</v>
      </c>
      <c r="E1414" s="242" t="s">
        <v>1</v>
      </c>
      <c r="F1414" s="243" t="s">
        <v>1623</v>
      </c>
      <c r="G1414" s="241"/>
      <c r="H1414" s="244">
        <v>20.991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149</v>
      </c>
      <c r="AU1414" s="250" t="s">
        <v>147</v>
      </c>
      <c r="AV1414" s="14" t="s">
        <v>147</v>
      </c>
      <c r="AW1414" s="14" t="s">
        <v>30</v>
      </c>
      <c r="AX1414" s="14" t="s">
        <v>81</v>
      </c>
      <c r="AY1414" s="250" t="s">
        <v>138</v>
      </c>
    </row>
    <row r="1415" s="14" customFormat="1">
      <c r="A1415" s="14"/>
      <c r="B1415" s="240"/>
      <c r="C1415" s="241"/>
      <c r="D1415" s="231" t="s">
        <v>149</v>
      </c>
      <c r="E1415" s="241"/>
      <c r="F1415" s="243" t="s">
        <v>1624</v>
      </c>
      <c r="G1415" s="241"/>
      <c r="H1415" s="244">
        <v>23.09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149</v>
      </c>
      <c r="AU1415" s="250" t="s">
        <v>147</v>
      </c>
      <c r="AV1415" s="14" t="s">
        <v>147</v>
      </c>
      <c r="AW1415" s="14" t="s">
        <v>4</v>
      </c>
      <c r="AX1415" s="14" t="s">
        <v>81</v>
      </c>
      <c r="AY1415" s="250" t="s">
        <v>138</v>
      </c>
    </row>
    <row r="1416" s="2" customFormat="1" ht="24.15" customHeight="1">
      <c r="A1416" s="38"/>
      <c r="B1416" s="39"/>
      <c r="C1416" s="215" t="s">
        <v>1625</v>
      </c>
      <c r="D1416" s="215" t="s">
        <v>142</v>
      </c>
      <c r="E1416" s="216" t="s">
        <v>1626</v>
      </c>
      <c r="F1416" s="217" t="s">
        <v>1627</v>
      </c>
      <c r="G1416" s="218" t="s">
        <v>161</v>
      </c>
      <c r="H1416" s="219">
        <v>4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0</v>
      </c>
      <c r="R1416" s="225">
        <f>Q1416*H1416</f>
        <v>0</v>
      </c>
      <c r="S1416" s="225">
        <v>0.00036000000000000002</v>
      </c>
      <c r="T1416" s="226">
        <f>S1416*H1416</f>
        <v>0.0014400000000000001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401</v>
      </c>
      <c r="AT1416" s="227" t="s">
        <v>142</v>
      </c>
      <c r="AU1416" s="227" t="s">
        <v>147</v>
      </c>
      <c r="AY1416" s="17" t="s">
        <v>138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147</v>
      </c>
      <c r="BK1416" s="228">
        <f>ROUND(I1416*H1416,2)</f>
        <v>0</v>
      </c>
      <c r="BL1416" s="17" t="s">
        <v>401</v>
      </c>
      <c r="BM1416" s="227" t="s">
        <v>1628</v>
      </c>
    </row>
    <row r="1417" s="13" customFormat="1">
      <c r="A1417" s="13"/>
      <c r="B1417" s="229"/>
      <c r="C1417" s="230"/>
      <c r="D1417" s="231" t="s">
        <v>149</v>
      </c>
      <c r="E1417" s="232" t="s">
        <v>1</v>
      </c>
      <c r="F1417" s="233" t="s">
        <v>1629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149</v>
      </c>
      <c r="AU1417" s="239" t="s">
        <v>147</v>
      </c>
      <c r="AV1417" s="13" t="s">
        <v>81</v>
      </c>
      <c r="AW1417" s="13" t="s">
        <v>30</v>
      </c>
      <c r="AX1417" s="13" t="s">
        <v>73</v>
      </c>
      <c r="AY1417" s="239" t="s">
        <v>138</v>
      </c>
    </row>
    <row r="1418" s="14" customFormat="1">
      <c r="A1418" s="14"/>
      <c r="B1418" s="240"/>
      <c r="C1418" s="241"/>
      <c r="D1418" s="231" t="s">
        <v>149</v>
      </c>
      <c r="E1418" s="242" t="s">
        <v>1</v>
      </c>
      <c r="F1418" s="243" t="s">
        <v>1630</v>
      </c>
      <c r="G1418" s="241"/>
      <c r="H1418" s="244">
        <v>4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149</v>
      </c>
      <c r="AU1418" s="250" t="s">
        <v>147</v>
      </c>
      <c r="AV1418" s="14" t="s">
        <v>147</v>
      </c>
      <c r="AW1418" s="14" t="s">
        <v>30</v>
      </c>
      <c r="AX1418" s="14" t="s">
        <v>73</v>
      </c>
      <c r="AY1418" s="250" t="s">
        <v>138</v>
      </c>
    </row>
    <row r="1419" s="15" customFormat="1">
      <c r="A1419" s="15"/>
      <c r="B1419" s="262"/>
      <c r="C1419" s="263"/>
      <c r="D1419" s="231" t="s">
        <v>149</v>
      </c>
      <c r="E1419" s="264" t="s">
        <v>1</v>
      </c>
      <c r="F1419" s="265" t="s">
        <v>165</v>
      </c>
      <c r="G1419" s="263"/>
      <c r="H1419" s="266">
        <v>4</v>
      </c>
      <c r="I1419" s="267"/>
      <c r="J1419" s="263"/>
      <c r="K1419" s="263"/>
      <c r="L1419" s="268"/>
      <c r="M1419" s="269"/>
      <c r="N1419" s="270"/>
      <c r="O1419" s="270"/>
      <c r="P1419" s="270"/>
      <c r="Q1419" s="270"/>
      <c r="R1419" s="270"/>
      <c r="S1419" s="270"/>
      <c r="T1419" s="271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72" t="s">
        <v>149</v>
      </c>
      <c r="AU1419" s="272" t="s">
        <v>147</v>
      </c>
      <c r="AV1419" s="15" t="s">
        <v>146</v>
      </c>
      <c r="AW1419" s="15" t="s">
        <v>30</v>
      </c>
      <c r="AX1419" s="15" t="s">
        <v>81</v>
      </c>
      <c r="AY1419" s="272" t="s">
        <v>138</v>
      </c>
    </row>
    <row r="1420" s="2" customFormat="1" ht="14.4" customHeight="1">
      <c r="A1420" s="38"/>
      <c r="B1420" s="39"/>
      <c r="C1420" s="215" t="s">
        <v>1631</v>
      </c>
      <c r="D1420" s="215" t="s">
        <v>142</v>
      </c>
      <c r="E1420" s="216" t="s">
        <v>1632</v>
      </c>
      <c r="F1420" s="217" t="s">
        <v>1633</v>
      </c>
      <c r="G1420" s="218" t="s">
        <v>161</v>
      </c>
      <c r="H1420" s="219">
        <v>3</v>
      </c>
      <c r="I1420" s="220"/>
      <c r="J1420" s="221">
        <f>ROUND(I1420*H1420,2)</f>
        <v>0</v>
      </c>
      <c r="K1420" s="222"/>
      <c r="L1420" s="44"/>
      <c r="M1420" s="223" t="s">
        <v>1</v>
      </c>
      <c r="N1420" s="224" t="s">
        <v>39</v>
      </c>
      <c r="O1420" s="91"/>
      <c r="P1420" s="225">
        <f>O1420*H1420</f>
        <v>0</v>
      </c>
      <c r="Q1420" s="225">
        <v>0.00020000000000000001</v>
      </c>
      <c r="R1420" s="225">
        <f>Q1420*H1420</f>
        <v>0.00060000000000000006</v>
      </c>
      <c r="S1420" s="225">
        <v>0</v>
      </c>
      <c r="T1420" s="22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27" t="s">
        <v>401</v>
      </c>
      <c r="AT1420" s="227" t="s">
        <v>142</v>
      </c>
      <c r="AU1420" s="227" t="s">
        <v>147</v>
      </c>
      <c r="AY1420" s="17" t="s">
        <v>138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17" t="s">
        <v>147</v>
      </c>
      <c r="BK1420" s="228">
        <f>ROUND(I1420*H1420,2)</f>
        <v>0</v>
      </c>
      <c r="BL1420" s="17" t="s">
        <v>401</v>
      </c>
      <c r="BM1420" s="227" t="s">
        <v>1634</v>
      </c>
    </row>
    <row r="1421" s="13" customFormat="1">
      <c r="A1421" s="13"/>
      <c r="B1421" s="229"/>
      <c r="C1421" s="230"/>
      <c r="D1421" s="231" t="s">
        <v>149</v>
      </c>
      <c r="E1421" s="232" t="s">
        <v>1</v>
      </c>
      <c r="F1421" s="233" t="s">
        <v>1635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149</v>
      </c>
      <c r="AU1421" s="239" t="s">
        <v>147</v>
      </c>
      <c r="AV1421" s="13" t="s">
        <v>81</v>
      </c>
      <c r="AW1421" s="13" t="s">
        <v>30</v>
      </c>
      <c r="AX1421" s="13" t="s">
        <v>73</v>
      </c>
      <c r="AY1421" s="239" t="s">
        <v>138</v>
      </c>
    </row>
    <row r="1422" s="14" customFormat="1">
      <c r="A1422" s="14"/>
      <c r="B1422" s="240"/>
      <c r="C1422" s="241"/>
      <c r="D1422" s="231" t="s">
        <v>149</v>
      </c>
      <c r="E1422" s="242" t="s">
        <v>1</v>
      </c>
      <c r="F1422" s="243" t="s">
        <v>506</v>
      </c>
      <c r="G1422" s="241"/>
      <c r="H1422" s="244">
        <v>3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149</v>
      </c>
      <c r="AU1422" s="250" t="s">
        <v>147</v>
      </c>
      <c r="AV1422" s="14" t="s">
        <v>147</v>
      </c>
      <c r="AW1422" s="14" t="s">
        <v>30</v>
      </c>
      <c r="AX1422" s="14" t="s">
        <v>81</v>
      </c>
      <c r="AY1422" s="250" t="s">
        <v>138</v>
      </c>
    </row>
    <row r="1423" s="2" customFormat="1" ht="14.4" customHeight="1">
      <c r="A1423" s="38"/>
      <c r="B1423" s="39"/>
      <c r="C1423" s="251" t="s">
        <v>1636</v>
      </c>
      <c r="D1423" s="251" t="s">
        <v>153</v>
      </c>
      <c r="E1423" s="252" t="s">
        <v>1637</v>
      </c>
      <c r="F1423" s="253" t="s">
        <v>1638</v>
      </c>
      <c r="G1423" s="254" t="s">
        <v>161</v>
      </c>
      <c r="H1423" s="255">
        <v>3</v>
      </c>
      <c r="I1423" s="256"/>
      <c r="J1423" s="257">
        <f>ROUND(I1423*H1423,2)</f>
        <v>0</v>
      </c>
      <c r="K1423" s="258"/>
      <c r="L1423" s="259"/>
      <c r="M1423" s="260" t="s">
        <v>1</v>
      </c>
      <c r="N1423" s="261" t="s">
        <v>39</v>
      </c>
      <c r="O1423" s="91"/>
      <c r="P1423" s="225">
        <f>O1423*H1423</f>
        <v>0</v>
      </c>
      <c r="Q1423" s="225">
        <v>0.00106</v>
      </c>
      <c r="R1423" s="225">
        <f>Q1423*H1423</f>
        <v>0.0031799999999999997</v>
      </c>
      <c r="S1423" s="225">
        <v>0</v>
      </c>
      <c r="T1423" s="226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336</v>
      </c>
      <c r="AT1423" s="227" t="s">
        <v>153</v>
      </c>
      <c r="AU1423" s="227" t="s">
        <v>147</v>
      </c>
      <c r="AY1423" s="17" t="s">
        <v>138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147</v>
      </c>
      <c r="BK1423" s="228">
        <f>ROUND(I1423*H1423,2)</f>
        <v>0</v>
      </c>
      <c r="BL1423" s="17" t="s">
        <v>401</v>
      </c>
      <c r="BM1423" s="227" t="s">
        <v>1639</v>
      </c>
    </row>
    <row r="1424" s="2" customFormat="1" ht="14.4" customHeight="1">
      <c r="A1424" s="38"/>
      <c r="B1424" s="39"/>
      <c r="C1424" s="215" t="s">
        <v>1640</v>
      </c>
      <c r="D1424" s="215" t="s">
        <v>142</v>
      </c>
      <c r="E1424" s="216" t="s">
        <v>1641</v>
      </c>
      <c r="F1424" s="217" t="s">
        <v>1642</v>
      </c>
      <c r="G1424" s="218" t="s">
        <v>322</v>
      </c>
      <c r="H1424" s="219">
        <v>12.908</v>
      </c>
      <c r="I1424" s="220"/>
      <c r="J1424" s="221">
        <f>ROUND(I1424*H1424,2)</f>
        <v>0</v>
      </c>
      <c r="K1424" s="222"/>
      <c r="L1424" s="44"/>
      <c r="M1424" s="223" t="s">
        <v>1</v>
      </c>
      <c r="N1424" s="224" t="s">
        <v>39</v>
      </c>
      <c r="O1424" s="91"/>
      <c r="P1424" s="225">
        <f>O1424*H1424</f>
        <v>0</v>
      </c>
      <c r="Q1424" s="225">
        <v>3.0000000000000001E-05</v>
      </c>
      <c r="R1424" s="225">
        <f>Q1424*H1424</f>
        <v>0.00038724000000000001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401</v>
      </c>
      <c r="AT1424" s="227" t="s">
        <v>142</v>
      </c>
      <c r="AU1424" s="227" t="s">
        <v>147</v>
      </c>
      <c r="AY1424" s="17" t="s">
        <v>138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147</v>
      </c>
      <c r="BK1424" s="228">
        <f>ROUND(I1424*H1424,2)</f>
        <v>0</v>
      </c>
      <c r="BL1424" s="17" t="s">
        <v>401</v>
      </c>
      <c r="BM1424" s="227" t="s">
        <v>1643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1440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81</v>
      </c>
      <c r="AW1425" s="13" t="s">
        <v>30</v>
      </c>
      <c r="AX1425" s="13" t="s">
        <v>73</v>
      </c>
      <c r="AY1425" s="239" t="s">
        <v>138</v>
      </c>
    </row>
    <row r="1426" s="13" customFormat="1">
      <c r="A1426" s="13"/>
      <c r="B1426" s="229"/>
      <c r="C1426" s="230"/>
      <c r="D1426" s="231" t="s">
        <v>149</v>
      </c>
      <c r="E1426" s="232" t="s">
        <v>1</v>
      </c>
      <c r="F1426" s="233" t="s">
        <v>1323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149</v>
      </c>
      <c r="AU1426" s="239" t="s">
        <v>147</v>
      </c>
      <c r="AV1426" s="13" t="s">
        <v>81</v>
      </c>
      <c r="AW1426" s="13" t="s">
        <v>30</v>
      </c>
      <c r="AX1426" s="13" t="s">
        <v>73</v>
      </c>
      <c r="AY1426" s="239" t="s">
        <v>138</v>
      </c>
    </row>
    <row r="1427" s="14" customFormat="1">
      <c r="A1427" s="14"/>
      <c r="B1427" s="240"/>
      <c r="C1427" s="241"/>
      <c r="D1427" s="231" t="s">
        <v>149</v>
      </c>
      <c r="E1427" s="242" t="s">
        <v>1</v>
      </c>
      <c r="F1427" s="243" t="s">
        <v>1605</v>
      </c>
      <c r="G1427" s="241"/>
      <c r="H1427" s="244">
        <v>5.7619999999999996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149</v>
      </c>
      <c r="AU1427" s="250" t="s">
        <v>147</v>
      </c>
      <c r="AV1427" s="14" t="s">
        <v>147</v>
      </c>
      <c r="AW1427" s="14" t="s">
        <v>30</v>
      </c>
      <c r="AX1427" s="14" t="s">
        <v>73</v>
      </c>
      <c r="AY1427" s="250" t="s">
        <v>138</v>
      </c>
    </row>
    <row r="1428" s="13" customFormat="1">
      <c r="A1428" s="13"/>
      <c r="B1428" s="229"/>
      <c r="C1428" s="230"/>
      <c r="D1428" s="231" t="s">
        <v>149</v>
      </c>
      <c r="E1428" s="232" t="s">
        <v>1</v>
      </c>
      <c r="F1428" s="233" t="s">
        <v>1324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149</v>
      </c>
      <c r="AU1428" s="239" t="s">
        <v>147</v>
      </c>
      <c r="AV1428" s="13" t="s">
        <v>81</v>
      </c>
      <c r="AW1428" s="13" t="s">
        <v>30</v>
      </c>
      <c r="AX1428" s="13" t="s">
        <v>73</v>
      </c>
      <c r="AY1428" s="239" t="s">
        <v>138</v>
      </c>
    </row>
    <row r="1429" s="14" customFormat="1">
      <c r="A1429" s="14"/>
      <c r="B1429" s="240"/>
      <c r="C1429" s="241"/>
      <c r="D1429" s="231" t="s">
        <v>149</v>
      </c>
      <c r="E1429" s="242" t="s">
        <v>1</v>
      </c>
      <c r="F1429" s="243" t="s">
        <v>1441</v>
      </c>
      <c r="G1429" s="241"/>
      <c r="H1429" s="244">
        <v>7.1459999999999999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149</v>
      </c>
      <c r="AU1429" s="250" t="s">
        <v>147</v>
      </c>
      <c r="AV1429" s="14" t="s">
        <v>147</v>
      </c>
      <c r="AW1429" s="14" t="s">
        <v>30</v>
      </c>
      <c r="AX1429" s="14" t="s">
        <v>73</v>
      </c>
      <c r="AY1429" s="250" t="s">
        <v>138</v>
      </c>
    </row>
    <row r="1430" s="15" customFormat="1">
      <c r="A1430" s="15"/>
      <c r="B1430" s="262"/>
      <c r="C1430" s="263"/>
      <c r="D1430" s="231" t="s">
        <v>149</v>
      </c>
      <c r="E1430" s="264" t="s">
        <v>1</v>
      </c>
      <c r="F1430" s="265" t="s">
        <v>165</v>
      </c>
      <c r="G1430" s="263"/>
      <c r="H1430" s="266">
        <v>12.908</v>
      </c>
      <c r="I1430" s="267"/>
      <c r="J1430" s="263"/>
      <c r="K1430" s="263"/>
      <c r="L1430" s="268"/>
      <c r="M1430" s="269"/>
      <c r="N1430" s="270"/>
      <c r="O1430" s="270"/>
      <c r="P1430" s="270"/>
      <c r="Q1430" s="270"/>
      <c r="R1430" s="270"/>
      <c r="S1430" s="270"/>
      <c r="T1430" s="271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72" t="s">
        <v>149</v>
      </c>
      <c r="AU1430" s="272" t="s">
        <v>147</v>
      </c>
      <c r="AV1430" s="15" t="s">
        <v>146</v>
      </c>
      <c r="AW1430" s="15" t="s">
        <v>30</v>
      </c>
      <c r="AX1430" s="15" t="s">
        <v>81</v>
      </c>
      <c r="AY1430" s="272" t="s">
        <v>138</v>
      </c>
    </row>
    <row r="1431" s="2" customFormat="1" ht="14.4" customHeight="1">
      <c r="A1431" s="38"/>
      <c r="B1431" s="39"/>
      <c r="C1431" s="215" t="s">
        <v>1644</v>
      </c>
      <c r="D1431" s="215" t="s">
        <v>142</v>
      </c>
      <c r="E1431" s="216" t="s">
        <v>1645</v>
      </c>
      <c r="F1431" s="217" t="s">
        <v>1646</v>
      </c>
      <c r="G1431" s="218" t="s">
        <v>161</v>
      </c>
      <c r="H1431" s="219">
        <v>7</v>
      </c>
      <c r="I1431" s="220"/>
      <c r="J1431" s="221">
        <f>ROUND(I1431*H1431,2)</f>
        <v>0</v>
      </c>
      <c r="K1431" s="222"/>
      <c r="L1431" s="44"/>
      <c r="M1431" s="223" t="s">
        <v>1</v>
      </c>
      <c r="N1431" s="224" t="s">
        <v>39</v>
      </c>
      <c r="O1431" s="91"/>
      <c r="P1431" s="225">
        <f>O1431*H1431</f>
        <v>0</v>
      </c>
      <c r="Q1431" s="225">
        <v>0</v>
      </c>
      <c r="R1431" s="225">
        <f>Q1431*H1431</f>
        <v>0</v>
      </c>
      <c r="S1431" s="225">
        <v>0</v>
      </c>
      <c r="T1431" s="226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7" t="s">
        <v>401</v>
      </c>
      <c r="AT1431" s="227" t="s">
        <v>142</v>
      </c>
      <c r="AU1431" s="227" t="s">
        <v>147</v>
      </c>
      <c r="AY1431" s="17" t="s">
        <v>138</v>
      </c>
      <c r="BE1431" s="228">
        <f>IF(N1431="základní",J1431,0)</f>
        <v>0</v>
      </c>
      <c r="BF1431" s="228">
        <f>IF(N1431="snížená",J1431,0)</f>
        <v>0</v>
      </c>
      <c r="BG1431" s="228">
        <f>IF(N1431="zákl. přenesená",J1431,0)</f>
        <v>0</v>
      </c>
      <c r="BH1431" s="228">
        <f>IF(N1431="sníž. přenesená",J1431,0)</f>
        <v>0</v>
      </c>
      <c r="BI1431" s="228">
        <f>IF(N1431="nulová",J1431,0)</f>
        <v>0</v>
      </c>
      <c r="BJ1431" s="17" t="s">
        <v>147</v>
      </c>
      <c r="BK1431" s="228">
        <f>ROUND(I1431*H1431,2)</f>
        <v>0</v>
      </c>
      <c r="BL1431" s="17" t="s">
        <v>401</v>
      </c>
      <c r="BM1431" s="227" t="s">
        <v>1647</v>
      </c>
    </row>
    <row r="1432" s="13" customFormat="1">
      <c r="A1432" s="13"/>
      <c r="B1432" s="229"/>
      <c r="C1432" s="230"/>
      <c r="D1432" s="231" t="s">
        <v>149</v>
      </c>
      <c r="E1432" s="232" t="s">
        <v>1</v>
      </c>
      <c r="F1432" s="233" t="s">
        <v>1648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149</v>
      </c>
      <c r="AU1432" s="239" t="s">
        <v>147</v>
      </c>
      <c r="AV1432" s="13" t="s">
        <v>81</v>
      </c>
      <c r="AW1432" s="13" t="s">
        <v>30</v>
      </c>
      <c r="AX1432" s="13" t="s">
        <v>73</v>
      </c>
      <c r="AY1432" s="239" t="s">
        <v>138</v>
      </c>
    </row>
    <row r="1433" s="14" customFormat="1">
      <c r="A1433" s="14"/>
      <c r="B1433" s="240"/>
      <c r="C1433" s="241"/>
      <c r="D1433" s="231" t="s">
        <v>149</v>
      </c>
      <c r="E1433" s="242" t="s">
        <v>1</v>
      </c>
      <c r="F1433" s="243" t="s">
        <v>1649</v>
      </c>
      <c r="G1433" s="241"/>
      <c r="H1433" s="244">
        <v>6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149</v>
      </c>
      <c r="AU1433" s="250" t="s">
        <v>147</v>
      </c>
      <c r="AV1433" s="14" t="s">
        <v>147</v>
      </c>
      <c r="AW1433" s="14" t="s">
        <v>30</v>
      </c>
      <c r="AX1433" s="14" t="s">
        <v>73</v>
      </c>
      <c r="AY1433" s="250" t="s">
        <v>138</v>
      </c>
    </row>
    <row r="1434" s="13" customFormat="1">
      <c r="A1434" s="13"/>
      <c r="B1434" s="229"/>
      <c r="C1434" s="230"/>
      <c r="D1434" s="231" t="s">
        <v>149</v>
      </c>
      <c r="E1434" s="232" t="s">
        <v>1</v>
      </c>
      <c r="F1434" s="233" t="s">
        <v>1650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149</v>
      </c>
      <c r="AU1434" s="239" t="s">
        <v>147</v>
      </c>
      <c r="AV1434" s="13" t="s">
        <v>81</v>
      </c>
      <c r="AW1434" s="13" t="s">
        <v>30</v>
      </c>
      <c r="AX1434" s="13" t="s">
        <v>73</v>
      </c>
      <c r="AY1434" s="239" t="s">
        <v>138</v>
      </c>
    </row>
    <row r="1435" s="14" customFormat="1">
      <c r="A1435" s="14"/>
      <c r="B1435" s="240"/>
      <c r="C1435" s="241"/>
      <c r="D1435" s="231" t="s">
        <v>149</v>
      </c>
      <c r="E1435" s="242" t="s">
        <v>1</v>
      </c>
      <c r="F1435" s="243" t="s">
        <v>81</v>
      </c>
      <c r="G1435" s="241"/>
      <c r="H1435" s="244">
        <v>1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149</v>
      </c>
      <c r="AU1435" s="250" t="s">
        <v>147</v>
      </c>
      <c r="AV1435" s="14" t="s">
        <v>147</v>
      </c>
      <c r="AW1435" s="14" t="s">
        <v>30</v>
      </c>
      <c r="AX1435" s="14" t="s">
        <v>73</v>
      </c>
      <c r="AY1435" s="250" t="s">
        <v>138</v>
      </c>
    </row>
    <row r="1436" s="15" customFormat="1">
      <c r="A1436" s="15"/>
      <c r="B1436" s="262"/>
      <c r="C1436" s="263"/>
      <c r="D1436" s="231" t="s">
        <v>149</v>
      </c>
      <c r="E1436" s="264" t="s">
        <v>1</v>
      </c>
      <c r="F1436" s="265" t="s">
        <v>165</v>
      </c>
      <c r="G1436" s="263"/>
      <c r="H1436" s="266">
        <v>7</v>
      </c>
      <c r="I1436" s="267"/>
      <c r="J1436" s="263"/>
      <c r="K1436" s="263"/>
      <c r="L1436" s="268"/>
      <c r="M1436" s="269"/>
      <c r="N1436" s="270"/>
      <c r="O1436" s="270"/>
      <c r="P1436" s="270"/>
      <c r="Q1436" s="270"/>
      <c r="R1436" s="270"/>
      <c r="S1436" s="270"/>
      <c r="T1436" s="271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72" t="s">
        <v>149</v>
      </c>
      <c r="AU1436" s="272" t="s">
        <v>147</v>
      </c>
      <c r="AV1436" s="15" t="s">
        <v>146</v>
      </c>
      <c r="AW1436" s="15" t="s">
        <v>30</v>
      </c>
      <c r="AX1436" s="15" t="s">
        <v>81</v>
      </c>
      <c r="AY1436" s="272" t="s">
        <v>138</v>
      </c>
    </row>
    <row r="1437" s="2" customFormat="1" ht="14.4" customHeight="1">
      <c r="A1437" s="38"/>
      <c r="B1437" s="39"/>
      <c r="C1437" s="215" t="s">
        <v>1651</v>
      </c>
      <c r="D1437" s="215" t="s">
        <v>142</v>
      </c>
      <c r="E1437" s="216" t="s">
        <v>1652</v>
      </c>
      <c r="F1437" s="217" t="s">
        <v>1653</v>
      </c>
      <c r="G1437" s="218" t="s">
        <v>161</v>
      </c>
      <c r="H1437" s="219">
        <v>5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</v>
      </c>
      <c r="R1437" s="225">
        <f>Q1437*H1437</f>
        <v>0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401</v>
      </c>
      <c r="AT1437" s="227" t="s">
        <v>142</v>
      </c>
      <c r="AU1437" s="227" t="s">
        <v>147</v>
      </c>
      <c r="AY1437" s="17" t="s">
        <v>138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147</v>
      </c>
      <c r="BK1437" s="228">
        <f>ROUND(I1437*H1437,2)</f>
        <v>0</v>
      </c>
      <c r="BL1437" s="17" t="s">
        <v>401</v>
      </c>
      <c r="BM1437" s="227" t="s">
        <v>1654</v>
      </c>
    </row>
    <row r="1438" s="13" customFormat="1">
      <c r="A1438" s="13"/>
      <c r="B1438" s="229"/>
      <c r="C1438" s="230"/>
      <c r="D1438" s="231" t="s">
        <v>149</v>
      </c>
      <c r="E1438" s="232" t="s">
        <v>1</v>
      </c>
      <c r="F1438" s="233" t="s">
        <v>1655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149</v>
      </c>
      <c r="AU1438" s="239" t="s">
        <v>147</v>
      </c>
      <c r="AV1438" s="13" t="s">
        <v>81</v>
      </c>
      <c r="AW1438" s="13" t="s">
        <v>30</v>
      </c>
      <c r="AX1438" s="13" t="s">
        <v>73</v>
      </c>
      <c r="AY1438" s="239" t="s">
        <v>138</v>
      </c>
    </row>
    <row r="1439" s="14" customFormat="1">
      <c r="A1439" s="14"/>
      <c r="B1439" s="240"/>
      <c r="C1439" s="241"/>
      <c r="D1439" s="231" t="s">
        <v>149</v>
      </c>
      <c r="E1439" s="242" t="s">
        <v>1</v>
      </c>
      <c r="F1439" s="243" t="s">
        <v>139</v>
      </c>
      <c r="G1439" s="241"/>
      <c r="H1439" s="244">
        <v>3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149</v>
      </c>
      <c r="AU1439" s="250" t="s">
        <v>147</v>
      </c>
      <c r="AV1439" s="14" t="s">
        <v>147</v>
      </c>
      <c r="AW1439" s="14" t="s">
        <v>30</v>
      </c>
      <c r="AX1439" s="14" t="s">
        <v>73</v>
      </c>
      <c r="AY1439" s="250" t="s">
        <v>138</v>
      </c>
    </row>
    <row r="1440" s="13" customFormat="1">
      <c r="A1440" s="13"/>
      <c r="B1440" s="229"/>
      <c r="C1440" s="230"/>
      <c r="D1440" s="231" t="s">
        <v>149</v>
      </c>
      <c r="E1440" s="232" t="s">
        <v>1</v>
      </c>
      <c r="F1440" s="233" t="s">
        <v>1656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149</v>
      </c>
      <c r="AU1440" s="239" t="s">
        <v>147</v>
      </c>
      <c r="AV1440" s="13" t="s">
        <v>81</v>
      </c>
      <c r="AW1440" s="13" t="s">
        <v>30</v>
      </c>
      <c r="AX1440" s="13" t="s">
        <v>73</v>
      </c>
      <c r="AY1440" s="239" t="s">
        <v>138</v>
      </c>
    </row>
    <row r="1441" s="14" customFormat="1">
      <c r="A1441" s="14"/>
      <c r="B1441" s="240"/>
      <c r="C1441" s="241"/>
      <c r="D1441" s="231" t="s">
        <v>149</v>
      </c>
      <c r="E1441" s="242" t="s">
        <v>1</v>
      </c>
      <c r="F1441" s="243" t="s">
        <v>81</v>
      </c>
      <c r="G1441" s="241"/>
      <c r="H1441" s="244">
        <v>1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149</v>
      </c>
      <c r="AU1441" s="250" t="s">
        <v>147</v>
      </c>
      <c r="AV1441" s="14" t="s">
        <v>147</v>
      </c>
      <c r="AW1441" s="14" t="s">
        <v>30</v>
      </c>
      <c r="AX1441" s="14" t="s">
        <v>73</v>
      </c>
      <c r="AY1441" s="250" t="s">
        <v>138</v>
      </c>
    </row>
    <row r="1442" s="13" customFormat="1">
      <c r="A1442" s="13"/>
      <c r="B1442" s="229"/>
      <c r="C1442" s="230"/>
      <c r="D1442" s="231" t="s">
        <v>149</v>
      </c>
      <c r="E1442" s="232" t="s">
        <v>1</v>
      </c>
      <c r="F1442" s="233" t="s">
        <v>1657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149</v>
      </c>
      <c r="AU1442" s="239" t="s">
        <v>147</v>
      </c>
      <c r="AV1442" s="13" t="s">
        <v>81</v>
      </c>
      <c r="AW1442" s="13" t="s">
        <v>30</v>
      </c>
      <c r="AX1442" s="13" t="s">
        <v>73</v>
      </c>
      <c r="AY1442" s="239" t="s">
        <v>138</v>
      </c>
    </row>
    <row r="1443" s="14" customFormat="1">
      <c r="A1443" s="14"/>
      <c r="B1443" s="240"/>
      <c r="C1443" s="241"/>
      <c r="D1443" s="231" t="s">
        <v>149</v>
      </c>
      <c r="E1443" s="242" t="s">
        <v>1</v>
      </c>
      <c r="F1443" s="243" t="s">
        <v>81</v>
      </c>
      <c r="G1443" s="241"/>
      <c r="H1443" s="244">
        <v>1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149</v>
      </c>
      <c r="AU1443" s="250" t="s">
        <v>147</v>
      </c>
      <c r="AV1443" s="14" t="s">
        <v>147</v>
      </c>
      <c r="AW1443" s="14" t="s">
        <v>30</v>
      </c>
      <c r="AX1443" s="14" t="s">
        <v>73</v>
      </c>
      <c r="AY1443" s="250" t="s">
        <v>138</v>
      </c>
    </row>
    <row r="1444" s="15" customFormat="1">
      <c r="A1444" s="15"/>
      <c r="B1444" s="262"/>
      <c r="C1444" s="263"/>
      <c r="D1444" s="231" t="s">
        <v>149</v>
      </c>
      <c r="E1444" s="264" t="s">
        <v>1</v>
      </c>
      <c r="F1444" s="265" t="s">
        <v>165</v>
      </c>
      <c r="G1444" s="263"/>
      <c r="H1444" s="266">
        <v>5</v>
      </c>
      <c r="I1444" s="267"/>
      <c r="J1444" s="263"/>
      <c r="K1444" s="263"/>
      <c r="L1444" s="268"/>
      <c r="M1444" s="269"/>
      <c r="N1444" s="270"/>
      <c r="O1444" s="270"/>
      <c r="P1444" s="270"/>
      <c r="Q1444" s="270"/>
      <c r="R1444" s="270"/>
      <c r="S1444" s="270"/>
      <c r="T1444" s="271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72" t="s">
        <v>149</v>
      </c>
      <c r="AU1444" s="272" t="s">
        <v>147</v>
      </c>
      <c r="AV1444" s="15" t="s">
        <v>146</v>
      </c>
      <c r="AW1444" s="15" t="s">
        <v>30</v>
      </c>
      <c r="AX1444" s="15" t="s">
        <v>81</v>
      </c>
      <c r="AY1444" s="272" t="s">
        <v>138</v>
      </c>
    </row>
    <row r="1445" s="2" customFormat="1" ht="14.4" customHeight="1">
      <c r="A1445" s="38"/>
      <c r="B1445" s="39"/>
      <c r="C1445" s="215" t="s">
        <v>1658</v>
      </c>
      <c r="D1445" s="215" t="s">
        <v>142</v>
      </c>
      <c r="E1445" s="216" t="s">
        <v>1659</v>
      </c>
      <c r="F1445" s="217" t="s">
        <v>1660</v>
      </c>
      <c r="G1445" s="218" t="s">
        <v>161</v>
      </c>
      <c r="H1445" s="219">
        <v>1</v>
      </c>
      <c r="I1445" s="220"/>
      <c r="J1445" s="221">
        <f>ROUND(I1445*H1445,2)</f>
        <v>0</v>
      </c>
      <c r="K1445" s="222"/>
      <c r="L1445" s="44"/>
      <c r="M1445" s="223" t="s">
        <v>1</v>
      </c>
      <c r="N1445" s="224" t="s">
        <v>39</v>
      </c>
      <c r="O1445" s="91"/>
      <c r="P1445" s="225">
        <f>O1445*H1445</f>
        <v>0</v>
      </c>
      <c r="Q1445" s="225">
        <v>0</v>
      </c>
      <c r="R1445" s="225">
        <f>Q1445*H1445</f>
        <v>0</v>
      </c>
      <c r="S1445" s="225">
        <v>0</v>
      </c>
      <c r="T1445" s="226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401</v>
      </c>
      <c r="AT1445" s="227" t="s">
        <v>142</v>
      </c>
      <c r="AU1445" s="227" t="s">
        <v>147</v>
      </c>
      <c r="AY1445" s="17" t="s">
        <v>138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147</v>
      </c>
      <c r="BK1445" s="228">
        <f>ROUND(I1445*H1445,2)</f>
        <v>0</v>
      </c>
      <c r="BL1445" s="17" t="s">
        <v>401</v>
      </c>
      <c r="BM1445" s="227" t="s">
        <v>1661</v>
      </c>
    </row>
    <row r="1446" s="13" customFormat="1">
      <c r="A1446" s="13"/>
      <c r="B1446" s="229"/>
      <c r="C1446" s="230"/>
      <c r="D1446" s="231" t="s">
        <v>149</v>
      </c>
      <c r="E1446" s="232" t="s">
        <v>1</v>
      </c>
      <c r="F1446" s="233" t="s">
        <v>301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149</v>
      </c>
      <c r="AU1446" s="239" t="s">
        <v>147</v>
      </c>
      <c r="AV1446" s="13" t="s">
        <v>81</v>
      </c>
      <c r="AW1446" s="13" t="s">
        <v>30</v>
      </c>
      <c r="AX1446" s="13" t="s">
        <v>73</v>
      </c>
      <c r="AY1446" s="239" t="s">
        <v>138</v>
      </c>
    </row>
    <row r="1447" s="14" customFormat="1">
      <c r="A1447" s="14"/>
      <c r="B1447" s="240"/>
      <c r="C1447" s="241"/>
      <c r="D1447" s="231" t="s">
        <v>149</v>
      </c>
      <c r="E1447" s="242" t="s">
        <v>1</v>
      </c>
      <c r="F1447" s="243" t="s">
        <v>81</v>
      </c>
      <c r="G1447" s="241"/>
      <c r="H1447" s="244">
        <v>1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149</v>
      </c>
      <c r="AU1447" s="250" t="s">
        <v>147</v>
      </c>
      <c r="AV1447" s="14" t="s">
        <v>147</v>
      </c>
      <c r="AW1447" s="14" t="s">
        <v>30</v>
      </c>
      <c r="AX1447" s="14" t="s">
        <v>81</v>
      </c>
      <c r="AY1447" s="250" t="s">
        <v>138</v>
      </c>
    </row>
    <row r="1448" s="2" customFormat="1" ht="24.15" customHeight="1">
      <c r="A1448" s="38"/>
      <c r="B1448" s="39"/>
      <c r="C1448" s="215" t="s">
        <v>1662</v>
      </c>
      <c r="D1448" s="215" t="s">
        <v>142</v>
      </c>
      <c r="E1448" s="216" t="s">
        <v>1663</v>
      </c>
      <c r="F1448" s="217" t="s">
        <v>1664</v>
      </c>
      <c r="G1448" s="218" t="s">
        <v>168</v>
      </c>
      <c r="H1448" s="219">
        <v>20.991</v>
      </c>
      <c r="I1448" s="220"/>
      <c r="J1448" s="221">
        <f>ROUND(I1448*H1448,2)</f>
        <v>0</v>
      </c>
      <c r="K1448" s="222"/>
      <c r="L1448" s="44"/>
      <c r="M1448" s="223" t="s">
        <v>1</v>
      </c>
      <c r="N1448" s="224" t="s">
        <v>39</v>
      </c>
      <c r="O1448" s="91"/>
      <c r="P1448" s="225">
        <f>O1448*H1448</f>
        <v>0</v>
      </c>
      <c r="Q1448" s="225">
        <v>5.0000000000000002E-05</v>
      </c>
      <c r="R1448" s="225">
        <f>Q1448*H1448</f>
        <v>0.00104955</v>
      </c>
      <c r="S1448" s="225">
        <v>0</v>
      </c>
      <c r="T1448" s="226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27" t="s">
        <v>401</v>
      </c>
      <c r="AT1448" s="227" t="s">
        <v>142</v>
      </c>
      <c r="AU1448" s="227" t="s">
        <v>147</v>
      </c>
      <c r="AY1448" s="17" t="s">
        <v>138</v>
      </c>
      <c r="BE1448" s="228">
        <f>IF(N1448="základní",J1448,0)</f>
        <v>0</v>
      </c>
      <c r="BF1448" s="228">
        <f>IF(N1448="snížená",J1448,0)</f>
        <v>0</v>
      </c>
      <c r="BG1448" s="228">
        <f>IF(N1448="zákl. přenesená",J1448,0)</f>
        <v>0</v>
      </c>
      <c r="BH1448" s="228">
        <f>IF(N1448="sníž. přenesená",J1448,0)</f>
        <v>0</v>
      </c>
      <c r="BI1448" s="228">
        <f>IF(N1448="nulová",J1448,0)</f>
        <v>0</v>
      </c>
      <c r="BJ1448" s="17" t="s">
        <v>147</v>
      </c>
      <c r="BK1448" s="228">
        <f>ROUND(I1448*H1448,2)</f>
        <v>0</v>
      </c>
      <c r="BL1448" s="17" t="s">
        <v>401</v>
      </c>
      <c r="BM1448" s="227" t="s">
        <v>1665</v>
      </c>
    </row>
    <row r="1449" s="13" customFormat="1">
      <c r="A1449" s="13"/>
      <c r="B1449" s="229"/>
      <c r="C1449" s="230"/>
      <c r="D1449" s="231" t="s">
        <v>149</v>
      </c>
      <c r="E1449" s="232" t="s">
        <v>1</v>
      </c>
      <c r="F1449" s="233" t="s">
        <v>301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149</v>
      </c>
      <c r="AU1449" s="239" t="s">
        <v>147</v>
      </c>
      <c r="AV1449" s="13" t="s">
        <v>81</v>
      </c>
      <c r="AW1449" s="13" t="s">
        <v>30</v>
      </c>
      <c r="AX1449" s="13" t="s">
        <v>73</v>
      </c>
      <c r="AY1449" s="239" t="s">
        <v>138</v>
      </c>
    </row>
    <row r="1450" s="14" customFormat="1">
      <c r="A1450" s="14"/>
      <c r="B1450" s="240"/>
      <c r="C1450" s="241"/>
      <c r="D1450" s="231" t="s">
        <v>149</v>
      </c>
      <c r="E1450" s="242" t="s">
        <v>1</v>
      </c>
      <c r="F1450" s="243" t="s">
        <v>1591</v>
      </c>
      <c r="G1450" s="241"/>
      <c r="H1450" s="244">
        <v>8.0990000000000002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149</v>
      </c>
      <c r="AU1450" s="250" t="s">
        <v>147</v>
      </c>
      <c r="AV1450" s="14" t="s">
        <v>147</v>
      </c>
      <c r="AW1450" s="14" t="s">
        <v>30</v>
      </c>
      <c r="AX1450" s="14" t="s">
        <v>73</v>
      </c>
      <c r="AY1450" s="250" t="s">
        <v>138</v>
      </c>
    </row>
    <row r="1451" s="13" customFormat="1">
      <c r="A1451" s="13"/>
      <c r="B1451" s="229"/>
      <c r="C1451" s="230"/>
      <c r="D1451" s="231" t="s">
        <v>149</v>
      </c>
      <c r="E1451" s="232" t="s">
        <v>1</v>
      </c>
      <c r="F1451" s="233" t="s">
        <v>334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149</v>
      </c>
      <c r="AU1451" s="239" t="s">
        <v>147</v>
      </c>
      <c r="AV1451" s="13" t="s">
        <v>81</v>
      </c>
      <c r="AW1451" s="13" t="s">
        <v>30</v>
      </c>
      <c r="AX1451" s="13" t="s">
        <v>73</v>
      </c>
      <c r="AY1451" s="239" t="s">
        <v>138</v>
      </c>
    </row>
    <row r="1452" s="14" customFormat="1">
      <c r="A1452" s="14"/>
      <c r="B1452" s="240"/>
      <c r="C1452" s="241"/>
      <c r="D1452" s="231" t="s">
        <v>149</v>
      </c>
      <c r="E1452" s="242" t="s">
        <v>1</v>
      </c>
      <c r="F1452" s="243" t="s">
        <v>1592</v>
      </c>
      <c r="G1452" s="241"/>
      <c r="H1452" s="244">
        <v>12.892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149</v>
      </c>
      <c r="AU1452" s="250" t="s">
        <v>147</v>
      </c>
      <c r="AV1452" s="14" t="s">
        <v>147</v>
      </c>
      <c r="AW1452" s="14" t="s">
        <v>30</v>
      </c>
      <c r="AX1452" s="14" t="s">
        <v>73</v>
      </c>
      <c r="AY1452" s="250" t="s">
        <v>138</v>
      </c>
    </row>
    <row r="1453" s="15" customFormat="1">
      <c r="A1453" s="15"/>
      <c r="B1453" s="262"/>
      <c r="C1453" s="263"/>
      <c r="D1453" s="231" t="s">
        <v>149</v>
      </c>
      <c r="E1453" s="264" t="s">
        <v>1</v>
      </c>
      <c r="F1453" s="265" t="s">
        <v>165</v>
      </c>
      <c r="G1453" s="263"/>
      <c r="H1453" s="266">
        <v>20.991</v>
      </c>
      <c r="I1453" s="267"/>
      <c r="J1453" s="263"/>
      <c r="K1453" s="263"/>
      <c r="L1453" s="268"/>
      <c r="M1453" s="269"/>
      <c r="N1453" s="270"/>
      <c r="O1453" s="270"/>
      <c r="P1453" s="270"/>
      <c r="Q1453" s="270"/>
      <c r="R1453" s="270"/>
      <c r="S1453" s="270"/>
      <c r="T1453" s="271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72" t="s">
        <v>149</v>
      </c>
      <c r="AU1453" s="272" t="s">
        <v>147</v>
      </c>
      <c r="AV1453" s="15" t="s">
        <v>146</v>
      </c>
      <c r="AW1453" s="15" t="s">
        <v>30</v>
      </c>
      <c r="AX1453" s="15" t="s">
        <v>81</v>
      </c>
      <c r="AY1453" s="272" t="s">
        <v>138</v>
      </c>
    </row>
    <row r="1454" s="2" customFormat="1" ht="24.15" customHeight="1">
      <c r="A1454" s="38"/>
      <c r="B1454" s="39"/>
      <c r="C1454" s="215" t="s">
        <v>1666</v>
      </c>
      <c r="D1454" s="215" t="s">
        <v>142</v>
      </c>
      <c r="E1454" s="216" t="s">
        <v>1667</v>
      </c>
      <c r="F1454" s="217" t="s">
        <v>1668</v>
      </c>
      <c r="G1454" s="218" t="s">
        <v>322</v>
      </c>
      <c r="H1454" s="219">
        <v>0.47999999999999998</v>
      </c>
      <c r="I1454" s="220"/>
      <c r="J1454" s="221">
        <f>ROUND(I1454*H1454,2)</f>
        <v>0</v>
      </c>
      <c r="K1454" s="222"/>
      <c r="L1454" s="44"/>
      <c r="M1454" s="223" t="s">
        <v>1</v>
      </c>
      <c r="N1454" s="224" t="s">
        <v>39</v>
      </c>
      <c r="O1454" s="91"/>
      <c r="P1454" s="225">
        <f>O1454*H1454</f>
        <v>0</v>
      </c>
      <c r="Q1454" s="225">
        <v>0.002</v>
      </c>
      <c r="R1454" s="225">
        <f>Q1454*H1454</f>
        <v>0.00096000000000000002</v>
      </c>
      <c r="S1454" s="225">
        <v>0</v>
      </c>
      <c r="T1454" s="226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27" t="s">
        <v>401</v>
      </c>
      <c r="AT1454" s="227" t="s">
        <v>142</v>
      </c>
      <c r="AU1454" s="227" t="s">
        <v>147</v>
      </c>
      <c r="AY1454" s="17" t="s">
        <v>138</v>
      </c>
      <c r="BE1454" s="228">
        <f>IF(N1454="základní",J1454,0)</f>
        <v>0</v>
      </c>
      <c r="BF1454" s="228">
        <f>IF(N1454="snížená",J1454,0)</f>
        <v>0</v>
      </c>
      <c r="BG1454" s="228">
        <f>IF(N1454="zákl. přenesená",J1454,0)</f>
        <v>0</v>
      </c>
      <c r="BH1454" s="228">
        <f>IF(N1454="sníž. přenesená",J1454,0)</f>
        <v>0</v>
      </c>
      <c r="BI1454" s="228">
        <f>IF(N1454="nulová",J1454,0)</f>
        <v>0</v>
      </c>
      <c r="BJ1454" s="17" t="s">
        <v>147</v>
      </c>
      <c r="BK1454" s="228">
        <f>ROUND(I1454*H1454,2)</f>
        <v>0</v>
      </c>
      <c r="BL1454" s="17" t="s">
        <v>401</v>
      </c>
      <c r="BM1454" s="227" t="s">
        <v>1669</v>
      </c>
    </row>
    <row r="1455" s="13" customFormat="1">
      <c r="A1455" s="13"/>
      <c r="B1455" s="229"/>
      <c r="C1455" s="230"/>
      <c r="D1455" s="231" t="s">
        <v>149</v>
      </c>
      <c r="E1455" s="232" t="s">
        <v>1</v>
      </c>
      <c r="F1455" s="233" t="s">
        <v>334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149</v>
      </c>
      <c r="AU1455" s="239" t="s">
        <v>147</v>
      </c>
      <c r="AV1455" s="13" t="s">
        <v>81</v>
      </c>
      <c r="AW1455" s="13" t="s">
        <v>30</v>
      </c>
      <c r="AX1455" s="13" t="s">
        <v>73</v>
      </c>
      <c r="AY1455" s="239" t="s">
        <v>138</v>
      </c>
    </row>
    <row r="1456" s="14" customFormat="1">
      <c r="A1456" s="14"/>
      <c r="B1456" s="240"/>
      <c r="C1456" s="241"/>
      <c r="D1456" s="231" t="s">
        <v>149</v>
      </c>
      <c r="E1456" s="242" t="s">
        <v>1</v>
      </c>
      <c r="F1456" s="243" t="s">
        <v>1670</v>
      </c>
      <c r="G1456" s="241"/>
      <c r="H1456" s="244">
        <v>0.47999999999999998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149</v>
      </c>
      <c r="AU1456" s="250" t="s">
        <v>147</v>
      </c>
      <c r="AV1456" s="14" t="s">
        <v>147</v>
      </c>
      <c r="AW1456" s="14" t="s">
        <v>30</v>
      </c>
      <c r="AX1456" s="14" t="s">
        <v>81</v>
      </c>
      <c r="AY1456" s="250" t="s">
        <v>138</v>
      </c>
    </row>
    <row r="1457" s="2" customFormat="1" ht="24.15" customHeight="1">
      <c r="A1457" s="38"/>
      <c r="B1457" s="39"/>
      <c r="C1457" s="215" t="s">
        <v>1671</v>
      </c>
      <c r="D1457" s="215" t="s">
        <v>142</v>
      </c>
      <c r="E1457" s="216" t="s">
        <v>1672</v>
      </c>
      <c r="F1457" s="217" t="s">
        <v>1673</v>
      </c>
      <c r="G1457" s="218" t="s">
        <v>145</v>
      </c>
      <c r="H1457" s="219">
        <v>0.438</v>
      </c>
      <c r="I1457" s="220"/>
      <c r="J1457" s="221">
        <f>ROUND(I1457*H1457,2)</f>
        <v>0</v>
      </c>
      <c r="K1457" s="222"/>
      <c r="L1457" s="44"/>
      <c r="M1457" s="223" t="s">
        <v>1</v>
      </c>
      <c r="N1457" s="224" t="s">
        <v>39</v>
      </c>
      <c r="O1457" s="91"/>
      <c r="P1457" s="225">
        <f>O1457*H1457</f>
        <v>0</v>
      </c>
      <c r="Q1457" s="225">
        <v>0</v>
      </c>
      <c r="R1457" s="225">
        <f>Q1457*H1457</f>
        <v>0</v>
      </c>
      <c r="S1457" s="225">
        <v>0</v>
      </c>
      <c r="T1457" s="22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27" t="s">
        <v>401</v>
      </c>
      <c r="AT1457" s="227" t="s">
        <v>142</v>
      </c>
      <c r="AU1457" s="227" t="s">
        <v>147</v>
      </c>
      <c r="AY1457" s="17" t="s">
        <v>138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17" t="s">
        <v>147</v>
      </c>
      <c r="BK1457" s="228">
        <f>ROUND(I1457*H1457,2)</f>
        <v>0</v>
      </c>
      <c r="BL1457" s="17" t="s">
        <v>401</v>
      </c>
      <c r="BM1457" s="227" t="s">
        <v>1674</v>
      </c>
    </row>
    <row r="1458" s="2" customFormat="1" ht="24.15" customHeight="1">
      <c r="A1458" s="38"/>
      <c r="B1458" s="39"/>
      <c r="C1458" s="215" t="s">
        <v>1675</v>
      </c>
      <c r="D1458" s="215" t="s">
        <v>142</v>
      </c>
      <c r="E1458" s="216" t="s">
        <v>1676</v>
      </c>
      <c r="F1458" s="217" t="s">
        <v>1677</v>
      </c>
      <c r="G1458" s="218" t="s">
        <v>145</v>
      </c>
      <c r="H1458" s="219">
        <v>0.438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</v>
      </c>
      <c r="R1458" s="225">
        <f>Q1458*H1458</f>
        <v>0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401</v>
      </c>
      <c r="AT1458" s="227" t="s">
        <v>142</v>
      </c>
      <c r="AU1458" s="227" t="s">
        <v>147</v>
      </c>
      <c r="AY1458" s="17" t="s">
        <v>138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147</v>
      </c>
      <c r="BK1458" s="228">
        <f>ROUND(I1458*H1458,2)</f>
        <v>0</v>
      </c>
      <c r="BL1458" s="17" t="s">
        <v>401</v>
      </c>
      <c r="BM1458" s="227" t="s">
        <v>1678</v>
      </c>
    </row>
    <row r="1459" s="2" customFormat="1" ht="24.15" customHeight="1">
      <c r="A1459" s="38"/>
      <c r="B1459" s="39"/>
      <c r="C1459" s="215" t="s">
        <v>1679</v>
      </c>
      <c r="D1459" s="215" t="s">
        <v>142</v>
      </c>
      <c r="E1459" s="216" t="s">
        <v>1680</v>
      </c>
      <c r="F1459" s="217" t="s">
        <v>1681</v>
      </c>
      <c r="G1459" s="218" t="s">
        <v>145</v>
      </c>
      <c r="H1459" s="219">
        <v>0.438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0</v>
      </c>
      <c r="R1459" s="225">
        <f>Q1459*H1459</f>
        <v>0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401</v>
      </c>
      <c r="AT1459" s="227" t="s">
        <v>142</v>
      </c>
      <c r="AU1459" s="227" t="s">
        <v>147</v>
      </c>
      <c r="AY1459" s="17" t="s">
        <v>138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147</v>
      </c>
      <c r="BK1459" s="228">
        <f>ROUND(I1459*H1459,2)</f>
        <v>0</v>
      </c>
      <c r="BL1459" s="17" t="s">
        <v>401</v>
      </c>
      <c r="BM1459" s="227" t="s">
        <v>1682</v>
      </c>
    </row>
    <row r="1460" s="12" customFormat="1" ht="22.8" customHeight="1">
      <c r="A1460" s="12"/>
      <c r="B1460" s="199"/>
      <c r="C1460" s="200"/>
      <c r="D1460" s="201" t="s">
        <v>72</v>
      </c>
      <c r="E1460" s="213" t="s">
        <v>1683</v>
      </c>
      <c r="F1460" s="213" t="s">
        <v>1684</v>
      </c>
      <c r="G1460" s="200"/>
      <c r="H1460" s="200"/>
      <c r="I1460" s="203"/>
      <c r="J1460" s="214">
        <f>BK1460</f>
        <v>0</v>
      </c>
      <c r="K1460" s="200"/>
      <c r="L1460" s="205"/>
      <c r="M1460" s="206"/>
      <c r="N1460" s="207"/>
      <c r="O1460" s="207"/>
      <c r="P1460" s="208">
        <f>SUM(P1461:P1582)</f>
        <v>0</v>
      </c>
      <c r="Q1460" s="207"/>
      <c r="R1460" s="208">
        <f>SUM(R1461:R1582)</f>
        <v>0.017772800000000002</v>
      </c>
      <c r="S1460" s="207"/>
      <c r="T1460" s="209">
        <f>SUM(T1461:T1582)</f>
        <v>0</v>
      </c>
      <c r="U1460" s="12"/>
      <c r="V1460" s="12"/>
      <c r="W1460" s="12"/>
      <c r="X1460" s="12"/>
      <c r="Y1460" s="12"/>
      <c r="Z1460" s="12"/>
      <c r="AA1460" s="12"/>
      <c r="AB1460" s="12"/>
      <c r="AC1460" s="12"/>
      <c r="AD1460" s="12"/>
      <c r="AE1460" s="12"/>
      <c r="AR1460" s="210" t="s">
        <v>147</v>
      </c>
      <c r="AT1460" s="211" t="s">
        <v>72</v>
      </c>
      <c r="AU1460" s="211" t="s">
        <v>81</v>
      </c>
      <c r="AY1460" s="210" t="s">
        <v>138</v>
      </c>
      <c r="BK1460" s="212">
        <f>SUM(BK1461:BK1582)</f>
        <v>0</v>
      </c>
    </row>
    <row r="1461" s="2" customFormat="1" ht="14.4" customHeight="1">
      <c r="A1461" s="38"/>
      <c r="B1461" s="39"/>
      <c r="C1461" s="215" t="s">
        <v>1685</v>
      </c>
      <c r="D1461" s="215" t="s">
        <v>142</v>
      </c>
      <c r="E1461" s="216" t="s">
        <v>1686</v>
      </c>
      <c r="F1461" s="217" t="s">
        <v>1687</v>
      </c>
      <c r="G1461" s="218" t="s">
        <v>168</v>
      </c>
      <c r="H1461" s="219">
        <v>11</v>
      </c>
      <c r="I1461" s="220"/>
      <c r="J1461" s="221">
        <f>ROUND(I1461*H1461,2)</f>
        <v>0</v>
      </c>
      <c r="K1461" s="222"/>
      <c r="L1461" s="44"/>
      <c r="M1461" s="223" t="s">
        <v>1</v>
      </c>
      <c r="N1461" s="224" t="s">
        <v>39</v>
      </c>
      <c r="O1461" s="91"/>
      <c r="P1461" s="225">
        <f>O1461*H1461</f>
        <v>0</v>
      </c>
      <c r="Q1461" s="225">
        <v>0</v>
      </c>
      <c r="R1461" s="225">
        <f>Q1461*H1461</f>
        <v>0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401</v>
      </c>
      <c r="AT1461" s="227" t="s">
        <v>142</v>
      </c>
      <c r="AU1461" s="227" t="s">
        <v>147</v>
      </c>
      <c r="AY1461" s="17" t="s">
        <v>138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147</v>
      </c>
      <c r="BK1461" s="228">
        <f>ROUND(I1461*H1461,2)</f>
        <v>0</v>
      </c>
      <c r="BL1461" s="17" t="s">
        <v>401</v>
      </c>
      <c r="BM1461" s="227" t="s">
        <v>1688</v>
      </c>
    </row>
    <row r="1462" s="13" customFormat="1">
      <c r="A1462" s="13"/>
      <c r="B1462" s="229"/>
      <c r="C1462" s="230"/>
      <c r="D1462" s="231" t="s">
        <v>149</v>
      </c>
      <c r="E1462" s="232" t="s">
        <v>1</v>
      </c>
      <c r="F1462" s="233" t="s">
        <v>1689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149</v>
      </c>
      <c r="AU1462" s="239" t="s">
        <v>147</v>
      </c>
      <c r="AV1462" s="13" t="s">
        <v>81</v>
      </c>
      <c r="AW1462" s="13" t="s">
        <v>30</v>
      </c>
      <c r="AX1462" s="13" t="s">
        <v>73</v>
      </c>
      <c r="AY1462" s="239" t="s">
        <v>138</v>
      </c>
    </row>
    <row r="1463" s="13" customFormat="1">
      <c r="A1463" s="13"/>
      <c r="B1463" s="229"/>
      <c r="C1463" s="230"/>
      <c r="D1463" s="231" t="s">
        <v>149</v>
      </c>
      <c r="E1463" s="232" t="s">
        <v>1</v>
      </c>
      <c r="F1463" s="233" t="s">
        <v>1690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149</v>
      </c>
      <c r="AU1463" s="239" t="s">
        <v>147</v>
      </c>
      <c r="AV1463" s="13" t="s">
        <v>81</v>
      </c>
      <c r="AW1463" s="13" t="s">
        <v>30</v>
      </c>
      <c r="AX1463" s="13" t="s">
        <v>73</v>
      </c>
      <c r="AY1463" s="239" t="s">
        <v>138</v>
      </c>
    </row>
    <row r="1464" s="14" customFormat="1">
      <c r="A1464" s="14"/>
      <c r="B1464" s="240"/>
      <c r="C1464" s="241"/>
      <c r="D1464" s="231" t="s">
        <v>149</v>
      </c>
      <c r="E1464" s="242" t="s">
        <v>1</v>
      </c>
      <c r="F1464" s="243" t="s">
        <v>1691</v>
      </c>
      <c r="G1464" s="241"/>
      <c r="H1464" s="244">
        <v>2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149</v>
      </c>
      <c r="AU1464" s="250" t="s">
        <v>147</v>
      </c>
      <c r="AV1464" s="14" t="s">
        <v>147</v>
      </c>
      <c r="AW1464" s="14" t="s">
        <v>30</v>
      </c>
      <c r="AX1464" s="14" t="s">
        <v>73</v>
      </c>
      <c r="AY1464" s="250" t="s">
        <v>138</v>
      </c>
    </row>
    <row r="1465" s="13" customFormat="1">
      <c r="A1465" s="13"/>
      <c r="B1465" s="229"/>
      <c r="C1465" s="230"/>
      <c r="D1465" s="231" t="s">
        <v>149</v>
      </c>
      <c r="E1465" s="232" t="s">
        <v>1</v>
      </c>
      <c r="F1465" s="233" t="s">
        <v>334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149</v>
      </c>
      <c r="AU1465" s="239" t="s">
        <v>147</v>
      </c>
      <c r="AV1465" s="13" t="s">
        <v>81</v>
      </c>
      <c r="AW1465" s="13" t="s">
        <v>30</v>
      </c>
      <c r="AX1465" s="13" t="s">
        <v>73</v>
      </c>
      <c r="AY1465" s="239" t="s">
        <v>138</v>
      </c>
    </row>
    <row r="1466" s="14" customFormat="1">
      <c r="A1466" s="14"/>
      <c r="B1466" s="240"/>
      <c r="C1466" s="241"/>
      <c r="D1466" s="231" t="s">
        <v>149</v>
      </c>
      <c r="E1466" s="242" t="s">
        <v>1</v>
      </c>
      <c r="F1466" s="243" t="s">
        <v>1692</v>
      </c>
      <c r="G1466" s="241"/>
      <c r="H1466" s="244">
        <v>1.5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149</v>
      </c>
      <c r="AU1466" s="250" t="s">
        <v>147</v>
      </c>
      <c r="AV1466" s="14" t="s">
        <v>147</v>
      </c>
      <c r="AW1466" s="14" t="s">
        <v>30</v>
      </c>
      <c r="AX1466" s="14" t="s">
        <v>73</v>
      </c>
      <c r="AY1466" s="250" t="s">
        <v>138</v>
      </c>
    </row>
    <row r="1467" s="13" customFormat="1">
      <c r="A1467" s="13"/>
      <c r="B1467" s="229"/>
      <c r="C1467" s="230"/>
      <c r="D1467" s="231" t="s">
        <v>149</v>
      </c>
      <c r="E1467" s="232" t="s">
        <v>1</v>
      </c>
      <c r="F1467" s="233" t="s">
        <v>990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149</v>
      </c>
      <c r="AU1467" s="239" t="s">
        <v>147</v>
      </c>
      <c r="AV1467" s="13" t="s">
        <v>81</v>
      </c>
      <c r="AW1467" s="13" t="s">
        <v>30</v>
      </c>
      <c r="AX1467" s="13" t="s">
        <v>73</v>
      </c>
      <c r="AY1467" s="239" t="s">
        <v>138</v>
      </c>
    </row>
    <row r="1468" s="14" customFormat="1">
      <c r="A1468" s="14"/>
      <c r="B1468" s="240"/>
      <c r="C1468" s="241"/>
      <c r="D1468" s="231" t="s">
        <v>149</v>
      </c>
      <c r="E1468" s="242" t="s">
        <v>1</v>
      </c>
      <c r="F1468" s="243" t="s">
        <v>1692</v>
      </c>
      <c r="G1468" s="241"/>
      <c r="H1468" s="244">
        <v>1.5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149</v>
      </c>
      <c r="AU1468" s="250" t="s">
        <v>147</v>
      </c>
      <c r="AV1468" s="14" t="s">
        <v>147</v>
      </c>
      <c r="AW1468" s="14" t="s">
        <v>30</v>
      </c>
      <c r="AX1468" s="14" t="s">
        <v>73</v>
      </c>
      <c r="AY1468" s="250" t="s">
        <v>138</v>
      </c>
    </row>
    <row r="1469" s="13" customFormat="1">
      <c r="A1469" s="13"/>
      <c r="B1469" s="229"/>
      <c r="C1469" s="230"/>
      <c r="D1469" s="231" t="s">
        <v>149</v>
      </c>
      <c r="E1469" s="232" t="s">
        <v>1</v>
      </c>
      <c r="F1469" s="233" t="s">
        <v>988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149</v>
      </c>
      <c r="AU1469" s="239" t="s">
        <v>147</v>
      </c>
      <c r="AV1469" s="13" t="s">
        <v>81</v>
      </c>
      <c r="AW1469" s="13" t="s">
        <v>30</v>
      </c>
      <c r="AX1469" s="13" t="s">
        <v>73</v>
      </c>
      <c r="AY1469" s="239" t="s">
        <v>138</v>
      </c>
    </row>
    <row r="1470" s="14" customFormat="1">
      <c r="A1470" s="14"/>
      <c r="B1470" s="240"/>
      <c r="C1470" s="241"/>
      <c r="D1470" s="231" t="s">
        <v>149</v>
      </c>
      <c r="E1470" s="242" t="s">
        <v>1</v>
      </c>
      <c r="F1470" s="243" t="s">
        <v>1693</v>
      </c>
      <c r="G1470" s="241"/>
      <c r="H1470" s="244">
        <v>3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149</v>
      </c>
      <c r="AU1470" s="250" t="s">
        <v>147</v>
      </c>
      <c r="AV1470" s="14" t="s">
        <v>147</v>
      </c>
      <c r="AW1470" s="14" t="s">
        <v>30</v>
      </c>
      <c r="AX1470" s="14" t="s">
        <v>73</v>
      </c>
      <c r="AY1470" s="250" t="s">
        <v>138</v>
      </c>
    </row>
    <row r="1471" s="13" customFormat="1">
      <c r="A1471" s="13"/>
      <c r="B1471" s="229"/>
      <c r="C1471" s="230"/>
      <c r="D1471" s="231" t="s">
        <v>149</v>
      </c>
      <c r="E1471" s="232" t="s">
        <v>1</v>
      </c>
      <c r="F1471" s="233" t="s">
        <v>744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149</v>
      </c>
      <c r="AU1471" s="239" t="s">
        <v>147</v>
      </c>
      <c r="AV1471" s="13" t="s">
        <v>81</v>
      </c>
      <c r="AW1471" s="13" t="s">
        <v>30</v>
      </c>
      <c r="AX1471" s="13" t="s">
        <v>73</v>
      </c>
      <c r="AY1471" s="239" t="s">
        <v>138</v>
      </c>
    </row>
    <row r="1472" s="14" customFormat="1">
      <c r="A1472" s="14"/>
      <c r="B1472" s="240"/>
      <c r="C1472" s="241"/>
      <c r="D1472" s="231" t="s">
        <v>149</v>
      </c>
      <c r="E1472" s="242" t="s">
        <v>1</v>
      </c>
      <c r="F1472" s="243" t="s">
        <v>1692</v>
      </c>
      <c r="G1472" s="241"/>
      <c r="H1472" s="244">
        <v>1.5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149</v>
      </c>
      <c r="AU1472" s="250" t="s">
        <v>147</v>
      </c>
      <c r="AV1472" s="14" t="s">
        <v>147</v>
      </c>
      <c r="AW1472" s="14" t="s">
        <v>30</v>
      </c>
      <c r="AX1472" s="14" t="s">
        <v>73</v>
      </c>
      <c r="AY1472" s="250" t="s">
        <v>138</v>
      </c>
    </row>
    <row r="1473" s="13" customFormat="1">
      <c r="A1473" s="13"/>
      <c r="B1473" s="229"/>
      <c r="C1473" s="230"/>
      <c r="D1473" s="231" t="s">
        <v>149</v>
      </c>
      <c r="E1473" s="232" t="s">
        <v>1</v>
      </c>
      <c r="F1473" s="233" t="s">
        <v>301</v>
      </c>
      <c r="G1473" s="230"/>
      <c r="H1473" s="232" t="s">
        <v>1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9" t="s">
        <v>149</v>
      </c>
      <c r="AU1473" s="239" t="s">
        <v>147</v>
      </c>
      <c r="AV1473" s="13" t="s">
        <v>81</v>
      </c>
      <c r="AW1473" s="13" t="s">
        <v>30</v>
      </c>
      <c r="AX1473" s="13" t="s">
        <v>73</v>
      </c>
      <c r="AY1473" s="239" t="s">
        <v>138</v>
      </c>
    </row>
    <row r="1474" s="14" customFormat="1">
      <c r="A1474" s="14"/>
      <c r="B1474" s="240"/>
      <c r="C1474" s="241"/>
      <c r="D1474" s="231" t="s">
        <v>149</v>
      </c>
      <c r="E1474" s="242" t="s">
        <v>1</v>
      </c>
      <c r="F1474" s="243" t="s">
        <v>1692</v>
      </c>
      <c r="G1474" s="241"/>
      <c r="H1474" s="244">
        <v>1.5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0" t="s">
        <v>149</v>
      </c>
      <c r="AU1474" s="250" t="s">
        <v>147</v>
      </c>
      <c r="AV1474" s="14" t="s">
        <v>147</v>
      </c>
      <c r="AW1474" s="14" t="s">
        <v>30</v>
      </c>
      <c r="AX1474" s="14" t="s">
        <v>73</v>
      </c>
      <c r="AY1474" s="250" t="s">
        <v>138</v>
      </c>
    </row>
    <row r="1475" s="15" customFormat="1">
      <c r="A1475" s="15"/>
      <c r="B1475" s="262"/>
      <c r="C1475" s="263"/>
      <c r="D1475" s="231" t="s">
        <v>149</v>
      </c>
      <c r="E1475" s="264" t="s">
        <v>1</v>
      </c>
      <c r="F1475" s="265" t="s">
        <v>165</v>
      </c>
      <c r="G1475" s="263"/>
      <c r="H1475" s="266">
        <v>11</v>
      </c>
      <c r="I1475" s="267"/>
      <c r="J1475" s="263"/>
      <c r="K1475" s="263"/>
      <c r="L1475" s="268"/>
      <c r="M1475" s="269"/>
      <c r="N1475" s="270"/>
      <c r="O1475" s="270"/>
      <c r="P1475" s="270"/>
      <c r="Q1475" s="270"/>
      <c r="R1475" s="270"/>
      <c r="S1475" s="270"/>
      <c r="T1475" s="271"/>
      <c r="U1475" s="15"/>
      <c r="V1475" s="15"/>
      <c r="W1475" s="15"/>
      <c r="X1475" s="15"/>
      <c r="Y1475" s="15"/>
      <c r="Z1475" s="15"/>
      <c r="AA1475" s="15"/>
      <c r="AB1475" s="15"/>
      <c r="AC1475" s="15"/>
      <c r="AD1475" s="15"/>
      <c r="AE1475" s="15"/>
      <c r="AT1475" s="272" t="s">
        <v>149</v>
      </c>
      <c r="AU1475" s="272" t="s">
        <v>147</v>
      </c>
      <c r="AV1475" s="15" t="s">
        <v>146</v>
      </c>
      <c r="AW1475" s="15" t="s">
        <v>30</v>
      </c>
      <c r="AX1475" s="15" t="s">
        <v>81</v>
      </c>
      <c r="AY1475" s="272" t="s">
        <v>138</v>
      </c>
    </row>
    <row r="1476" s="2" customFormat="1" ht="24.15" customHeight="1">
      <c r="A1476" s="38"/>
      <c r="B1476" s="39"/>
      <c r="C1476" s="215" t="s">
        <v>1694</v>
      </c>
      <c r="D1476" s="215" t="s">
        <v>142</v>
      </c>
      <c r="E1476" s="216" t="s">
        <v>1695</v>
      </c>
      <c r="F1476" s="217" t="s">
        <v>1696</v>
      </c>
      <c r="G1476" s="218" t="s">
        <v>168</v>
      </c>
      <c r="H1476" s="219">
        <v>11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0.00013999999999999999</v>
      </c>
      <c r="R1476" s="225">
        <f>Q1476*H1476</f>
        <v>0.0015399999999999999</v>
      </c>
      <c r="S1476" s="225">
        <v>0</v>
      </c>
      <c r="T1476" s="226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401</v>
      </c>
      <c r="AT1476" s="227" t="s">
        <v>142</v>
      </c>
      <c r="AU1476" s="227" t="s">
        <v>147</v>
      </c>
      <c r="AY1476" s="17" t="s">
        <v>138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147</v>
      </c>
      <c r="BK1476" s="228">
        <f>ROUND(I1476*H1476,2)</f>
        <v>0</v>
      </c>
      <c r="BL1476" s="17" t="s">
        <v>401</v>
      </c>
      <c r="BM1476" s="227" t="s">
        <v>1697</v>
      </c>
    </row>
    <row r="1477" s="13" customFormat="1">
      <c r="A1477" s="13"/>
      <c r="B1477" s="229"/>
      <c r="C1477" s="230"/>
      <c r="D1477" s="231" t="s">
        <v>149</v>
      </c>
      <c r="E1477" s="232" t="s">
        <v>1</v>
      </c>
      <c r="F1477" s="233" t="s">
        <v>1689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149</v>
      </c>
      <c r="AU1477" s="239" t="s">
        <v>147</v>
      </c>
      <c r="AV1477" s="13" t="s">
        <v>81</v>
      </c>
      <c r="AW1477" s="13" t="s">
        <v>30</v>
      </c>
      <c r="AX1477" s="13" t="s">
        <v>73</v>
      </c>
      <c r="AY1477" s="239" t="s">
        <v>138</v>
      </c>
    </row>
    <row r="1478" s="13" customFormat="1">
      <c r="A1478" s="13"/>
      <c r="B1478" s="229"/>
      <c r="C1478" s="230"/>
      <c r="D1478" s="231" t="s">
        <v>149</v>
      </c>
      <c r="E1478" s="232" t="s">
        <v>1</v>
      </c>
      <c r="F1478" s="233" t="s">
        <v>1690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149</v>
      </c>
      <c r="AU1478" s="239" t="s">
        <v>147</v>
      </c>
      <c r="AV1478" s="13" t="s">
        <v>81</v>
      </c>
      <c r="AW1478" s="13" t="s">
        <v>30</v>
      </c>
      <c r="AX1478" s="13" t="s">
        <v>73</v>
      </c>
      <c r="AY1478" s="239" t="s">
        <v>138</v>
      </c>
    </row>
    <row r="1479" s="14" customFormat="1">
      <c r="A1479" s="14"/>
      <c r="B1479" s="240"/>
      <c r="C1479" s="241"/>
      <c r="D1479" s="231" t="s">
        <v>149</v>
      </c>
      <c r="E1479" s="242" t="s">
        <v>1</v>
      </c>
      <c r="F1479" s="243" t="s">
        <v>1691</v>
      </c>
      <c r="G1479" s="241"/>
      <c r="H1479" s="244">
        <v>2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149</v>
      </c>
      <c r="AU1479" s="250" t="s">
        <v>147</v>
      </c>
      <c r="AV1479" s="14" t="s">
        <v>147</v>
      </c>
      <c r="AW1479" s="14" t="s">
        <v>30</v>
      </c>
      <c r="AX1479" s="14" t="s">
        <v>73</v>
      </c>
      <c r="AY1479" s="250" t="s">
        <v>138</v>
      </c>
    </row>
    <row r="1480" s="13" customFormat="1">
      <c r="A1480" s="13"/>
      <c r="B1480" s="229"/>
      <c r="C1480" s="230"/>
      <c r="D1480" s="231" t="s">
        <v>149</v>
      </c>
      <c r="E1480" s="232" t="s">
        <v>1</v>
      </c>
      <c r="F1480" s="233" t="s">
        <v>334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149</v>
      </c>
      <c r="AU1480" s="239" t="s">
        <v>147</v>
      </c>
      <c r="AV1480" s="13" t="s">
        <v>81</v>
      </c>
      <c r="AW1480" s="13" t="s">
        <v>30</v>
      </c>
      <c r="AX1480" s="13" t="s">
        <v>73</v>
      </c>
      <c r="AY1480" s="239" t="s">
        <v>138</v>
      </c>
    </row>
    <row r="1481" s="14" customFormat="1">
      <c r="A1481" s="14"/>
      <c r="B1481" s="240"/>
      <c r="C1481" s="241"/>
      <c r="D1481" s="231" t="s">
        <v>149</v>
      </c>
      <c r="E1481" s="242" t="s">
        <v>1</v>
      </c>
      <c r="F1481" s="243" t="s">
        <v>1692</v>
      </c>
      <c r="G1481" s="241"/>
      <c r="H1481" s="244">
        <v>1.5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149</v>
      </c>
      <c r="AU1481" s="250" t="s">
        <v>147</v>
      </c>
      <c r="AV1481" s="14" t="s">
        <v>147</v>
      </c>
      <c r="AW1481" s="14" t="s">
        <v>30</v>
      </c>
      <c r="AX1481" s="14" t="s">
        <v>73</v>
      </c>
      <c r="AY1481" s="250" t="s">
        <v>138</v>
      </c>
    </row>
    <row r="1482" s="13" customFormat="1">
      <c r="A1482" s="13"/>
      <c r="B1482" s="229"/>
      <c r="C1482" s="230"/>
      <c r="D1482" s="231" t="s">
        <v>149</v>
      </c>
      <c r="E1482" s="232" t="s">
        <v>1</v>
      </c>
      <c r="F1482" s="233" t="s">
        <v>990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149</v>
      </c>
      <c r="AU1482" s="239" t="s">
        <v>147</v>
      </c>
      <c r="AV1482" s="13" t="s">
        <v>81</v>
      </c>
      <c r="AW1482" s="13" t="s">
        <v>30</v>
      </c>
      <c r="AX1482" s="13" t="s">
        <v>73</v>
      </c>
      <c r="AY1482" s="239" t="s">
        <v>138</v>
      </c>
    </row>
    <row r="1483" s="14" customFormat="1">
      <c r="A1483" s="14"/>
      <c r="B1483" s="240"/>
      <c r="C1483" s="241"/>
      <c r="D1483" s="231" t="s">
        <v>149</v>
      </c>
      <c r="E1483" s="242" t="s">
        <v>1</v>
      </c>
      <c r="F1483" s="243" t="s">
        <v>1692</v>
      </c>
      <c r="G1483" s="241"/>
      <c r="H1483" s="244">
        <v>1.5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149</v>
      </c>
      <c r="AU1483" s="250" t="s">
        <v>147</v>
      </c>
      <c r="AV1483" s="14" t="s">
        <v>147</v>
      </c>
      <c r="AW1483" s="14" t="s">
        <v>30</v>
      </c>
      <c r="AX1483" s="14" t="s">
        <v>73</v>
      </c>
      <c r="AY1483" s="250" t="s">
        <v>138</v>
      </c>
    </row>
    <row r="1484" s="13" customFormat="1">
      <c r="A1484" s="13"/>
      <c r="B1484" s="229"/>
      <c r="C1484" s="230"/>
      <c r="D1484" s="231" t="s">
        <v>149</v>
      </c>
      <c r="E1484" s="232" t="s">
        <v>1</v>
      </c>
      <c r="F1484" s="233" t="s">
        <v>988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149</v>
      </c>
      <c r="AU1484" s="239" t="s">
        <v>147</v>
      </c>
      <c r="AV1484" s="13" t="s">
        <v>81</v>
      </c>
      <c r="AW1484" s="13" t="s">
        <v>30</v>
      </c>
      <c r="AX1484" s="13" t="s">
        <v>73</v>
      </c>
      <c r="AY1484" s="239" t="s">
        <v>138</v>
      </c>
    </row>
    <row r="1485" s="14" customFormat="1">
      <c r="A1485" s="14"/>
      <c r="B1485" s="240"/>
      <c r="C1485" s="241"/>
      <c r="D1485" s="231" t="s">
        <v>149</v>
      </c>
      <c r="E1485" s="242" t="s">
        <v>1</v>
      </c>
      <c r="F1485" s="243" t="s">
        <v>1693</v>
      </c>
      <c r="G1485" s="241"/>
      <c r="H1485" s="244">
        <v>3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149</v>
      </c>
      <c r="AU1485" s="250" t="s">
        <v>147</v>
      </c>
      <c r="AV1485" s="14" t="s">
        <v>147</v>
      </c>
      <c r="AW1485" s="14" t="s">
        <v>30</v>
      </c>
      <c r="AX1485" s="14" t="s">
        <v>73</v>
      </c>
      <c r="AY1485" s="250" t="s">
        <v>138</v>
      </c>
    </row>
    <row r="1486" s="13" customFormat="1">
      <c r="A1486" s="13"/>
      <c r="B1486" s="229"/>
      <c r="C1486" s="230"/>
      <c r="D1486" s="231" t="s">
        <v>149</v>
      </c>
      <c r="E1486" s="232" t="s">
        <v>1</v>
      </c>
      <c r="F1486" s="233" t="s">
        <v>744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149</v>
      </c>
      <c r="AU1486" s="239" t="s">
        <v>147</v>
      </c>
      <c r="AV1486" s="13" t="s">
        <v>81</v>
      </c>
      <c r="AW1486" s="13" t="s">
        <v>30</v>
      </c>
      <c r="AX1486" s="13" t="s">
        <v>73</v>
      </c>
      <c r="AY1486" s="239" t="s">
        <v>138</v>
      </c>
    </row>
    <row r="1487" s="14" customFormat="1">
      <c r="A1487" s="14"/>
      <c r="B1487" s="240"/>
      <c r="C1487" s="241"/>
      <c r="D1487" s="231" t="s">
        <v>149</v>
      </c>
      <c r="E1487" s="242" t="s">
        <v>1</v>
      </c>
      <c r="F1487" s="243" t="s">
        <v>1692</v>
      </c>
      <c r="G1487" s="241"/>
      <c r="H1487" s="244">
        <v>1.5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149</v>
      </c>
      <c r="AU1487" s="250" t="s">
        <v>147</v>
      </c>
      <c r="AV1487" s="14" t="s">
        <v>147</v>
      </c>
      <c r="AW1487" s="14" t="s">
        <v>30</v>
      </c>
      <c r="AX1487" s="14" t="s">
        <v>73</v>
      </c>
      <c r="AY1487" s="250" t="s">
        <v>138</v>
      </c>
    </row>
    <row r="1488" s="13" customFormat="1">
      <c r="A1488" s="13"/>
      <c r="B1488" s="229"/>
      <c r="C1488" s="230"/>
      <c r="D1488" s="231" t="s">
        <v>149</v>
      </c>
      <c r="E1488" s="232" t="s">
        <v>1</v>
      </c>
      <c r="F1488" s="233" t="s">
        <v>301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149</v>
      </c>
      <c r="AU1488" s="239" t="s">
        <v>147</v>
      </c>
      <c r="AV1488" s="13" t="s">
        <v>81</v>
      </c>
      <c r="AW1488" s="13" t="s">
        <v>30</v>
      </c>
      <c r="AX1488" s="13" t="s">
        <v>73</v>
      </c>
      <c r="AY1488" s="239" t="s">
        <v>138</v>
      </c>
    </row>
    <row r="1489" s="14" customFormat="1">
      <c r="A1489" s="14"/>
      <c r="B1489" s="240"/>
      <c r="C1489" s="241"/>
      <c r="D1489" s="231" t="s">
        <v>149</v>
      </c>
      <c r="E1489" s="242" t="s">
        <v>1</v>
      </c>
      <c r="F1489" s="243" t="s">
        <v>1692</v>
      </c>
      <c r="G1489" s="241"/>
      <c r="H1489" s="244">
        <v>1.5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149</v>
      </c>
      <c r="AU1489" s="250" t="s">
        <v>147</v>
      </c>
      <c r="AV1489" s="14" t="s">
        <v>147</v>
      </c>
      <c r="AW1489" s="14" t="s">
        <v>30</v>
      </c>
      <c r="AX1489" s="14" t="s">
        <v>73</v>
      </c>
      <c r="AY1489" s="250" t="s">
        <v>138</v>
      </c>
    </row>
    <row r="1490" s="15" customFormat="1">
      <c r="A1490" s="15"/>
      <c r="B1490" s="262"/>
      <c r="C1490" s="263"/>
      <c r="D1490" s="231" t="s">
        <v>149</v>
      </c>
      <c r="E1490" s="264" t="s">
        <v>1</v>
      </c>
      <c r="F1490" s="265" t="s">
        <v>165</v>
      </c>
      <c r="G1490" s="263"/>
      <c r="H1490" s="266">
        <v>11</v>
      </c>
      <c r="I1490" s="267"/>
      <c r="J1490" s="263"/>
      <c r="K1490" s="263"/>
      <c r="L1490" s="268"/>
      <c r="M1490" s="269"/>
      <c r="N1490" s="270"/>
      <c r="O1490" s="270"/>
      <c r="P1490" s="270"/>
      <c r="Q1490" s="270"/>
      <c r="R1490" s="270"/>
      <c r="S1490" s="270"/>
      <c r="T1490" s="271"/>
      <c r="U1490" s="15"/>
      <c r="V1490" s="15"/>
      <c r="W1490" s="15"/>
      <c r="X1490" s="15"/>
      <c r="Y1490" s="15"/>
      <c r="Z1490" s="15"/>
      <c r="AA1490" s="15"/>
      <c r="AB1490" s="15"/>
      <c r="AC1490" s="15"/>
      <c r="AD1490" s="15"/>
      <c r="AE1490" s="15"/>
      <c r="AT1490" s="272" t="s">
        <v>149</v>
      </c>
      <c r="AU1490" s="272" t="s">
        <v>147</v>
      </c>
      <c r="AV1490" s="15" t="s">
        <v>146</v>
      </c>
      <c r="AW1490" s="15" t="s">
        <v>30</v>
      </c>
      <c r="AX1490" s="15" t="s">
        <v>81</v>
      </c>
      <c r="AY1490" s="272" t="s">
        <v>138</v>
      </c>
    </row>
    <row r="1491" s="2" customFormat="1" ht="24.15" customHeight="1">
      <c r="A1491" s="38"/>
      <c r="B1491" s="39"/>
      <c r="C1491" s="215" t="s">
        <v>1698</v>
      </c>
      <c r="D1491" s="215" t="s">
        <v>142</v>
      </c>
      <c r="E1491" s="216" t="s">
        <v>1699</v>
      </c>
      <c r="F1491" s="217" t="s">
        <v>1700</v>
      </c>
      <c r="G1491" s="218" t="s">
        <v>168</v>
      </c>
      <c r="H1491" s="219">
        <v>11</v>
      </c>
      <c r="I1491" s="220"/>
      <c r="J1491" s="221">
        <f>ROUND(I1491*H1491,2)</f>
        <v>0</v>
      </c>
      <c r="K1491" s="222"/>
      <c r="L1491" s="44"/>
      <c r="M1491" s="223" t="s">
        <v>1</v>
      </c>
      <c r="N1491" s="224" t="s">
        <v>39</v>
      </c>
      <c r="O1491" s="91"/>
      <c r="P1491" s="225">
        <f>O1491*H1491</f>
        <v>0</v>
      </c>
      <c r="Q1491" s="225">
        <v>0.00012</v>
      </c>
      <c r="R1491" s="225">
        <f>Q1491*H1491</f>
        <v>0.00132</v>
      </c>
      <c r="S1491" s="225">
        <v>0</v>
      </c>
      <c r="T1491" s="226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27" t="s">
        <v>401</v>
      </c>
      <c r="AT1491" s="227" t="s">
        <v>142</v>
      </c>
      <c r="AU1491" s="227" t="s">
        <v>147</v>
      </c>
      <c r="AY1491" s="17" t="s">
        <v>138</v>
      </c>
      <c r="BE1491" s="228">
        <f>IF(N1491="základní",J1491,0)</f>
        <v>0</v>
      </c>
      <c r="BF1491" s="228">
        <f>IF(N1491="snížená",J1491,0)</f>
        <v>0</v>
      </c>
      <c r="BG1491" s="228">
        <f>IF(N1491="zákl. přenesená",J1491,0)</f>
        <v>0</v>
      </c>
      <c r="BH1491" s="228">
        <f>IF(N1491="sníž. přenesená",J1491,0)</f>
        <v>0</v>
      </c>
      <c r="BI1491" s="228">
        <f>IF(N1491="nulová",J1491,0)</f>
        <v>0</v>
      </c>
      <c r="BJ1491" s="17" t="s">
        <v>147</v>
      </c>
      <c r="BK1491" s="228">
        <f>ROUND(I1491*H1491,2)</f>
        <v>0</v>
      </c>
      <c r="BL1491" s="17" t="s">
        <v>401</v>
      </c>
      <c r="BM1491" s="227" t="s">
        <v>1701</v>
      </c>
    </row>
    <row r="1492" s="13" customFormat="1">
      <c r="A1492" s="13"/>
      <c r="B1492" s="229"/>
      <c r="C1492" s="230"/>
      <c r="D1492" s="231" t="s">
        <v>149</v>
      </c>
      <c r="E1492" s="232" t="s">
        <v>1</v>
      </c>
      <c r="F1492" s="233" t="s">
        <v>1689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149</v>
      </c>
      <c r="AU1492" s="239" t="s">
        <v>147</v>
      </c>
      <c r="AV1492" s="13" t="s">
        <v>81</v>
      </c>
      <c r="AW1492" s="13" t="s">
        <v>30</v>
      </c>
      <c r="AX1492" s="13" t="s">
        <v>73</v>
      </c>
      <c r="AY1492" s="239" t="s">
        <v>138</v>
      </c>
    </row>
    <row r="1493" s="13" customFormat="1">
      <c r="A1493" s="13"/>
      <c r="B1493" s="229"/>
      <c r="C1493" s="230"/>
      <c r="D1493" s="231" t="s">
        <v>149</v>
      </c>
      <c r="E1493" s="232" t="s">
        <v>1</v>
      </c>
      <c r="F1493" s="233" t="s">
        <v>1690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149</v>
      </c>
      <c r="AU1493" s="239" t="s">
        <v>147</v>
      </c>
      <c r="AV1493" s="13" t="s">
        <v>81</v>
      </c>
      <c r="AW1493" s="13" t="s">
        <v>30</v>
      </c>
      <c r="AX1493" s="13" t="s">
        <v>73</v>
      </c>
      <c r="AY1493" s="239" t="s">
        <v>138</v>
      </c>
    </row>
    <row r="1494" s="14" customFormat="1">
      <c r="A1494" s="14"/>
      <c r="B1494" s="240"/>
      <c r="C1494" s="241"/>
      <c r="D1494" s="231" t="s">
        <v>149</v>
      </c>
      <c r="E1494" s="242" t="s">
        <v>1</v>
      </c>
      <c r="F1494" s="243" t="s">
        <v>1691</v>
      </c>
      <c r="G1494" s="241"/>
      <c r="H1494" s="244">
        <v>2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149</v>
      </c>
      <c r="AU1494" s="250" t="s">
        <v>147</v>
      </c>
      <c r="AV1494" s="14" t="s">
        <v>147</v>
      </c>
      <c r="AW1494" s="14" t="s">
        <v>30</v>
      </c>
      <c r="AX1494" s="14" t="s">
        <v>73</v>
      </c>
      <c r="AY1494" s="250" t="s">
        <v>138</v>
      </c>
    </row>
    <row r="1495" s="13" customFormat="1">
      <c r="A1495" s="13"/>
      <c r="B1495" s="229"/>
      <c r="C1495" s="230"/>
      <c r="D1495" s="231" t="s">
        <v>149</v>
      </c>
      <c r="E1495" s="232" t="s">
        <v>1</v>
      </c>
      <c r="F1495" s="233" t="s">
        <v>334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149</v>
      </c>
      <c r="AU1495" s="239" t="s">
        <v>147</v>
      </c>
      <c r="AV1495" s="13" t="s">
        <v>81</v>
      </c>
      <c r="AW1495" s="13" t="s">
        <v>30</v>
      </c>
      <c r="AX1495" s="13" t="s">
        <v>73</v>
      </c>
      <c r="AY1495" s="239" t="s">
        <v>138</v>
      </c>
    </row>
    <row r="1496" s="14" customFormat="1">
      <c r="A1496" s="14"/>
      <c r="B1496" s="240"/>
      <c r="C1496" s="241"/>
      <c r="D1496" s="231" t="s">
        <v>149</v>
      </c>
      <c r="E1496" s="242" t="s">
        <v>1</v>
      </c>
      <c r="F1496" s="243" t="s">
        <v>1692</v>
      </c>
      <c r="G1496" s="241"/>
      <c r="H1496" s="244">
        <v>1.5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149</v>
      </c>
      <c r="AU1496" s="250" t="s">
        <v>147</v>
      </c>
      <c r="AV1496" s="14" t="s">
        <v>147</v>
      </c>
      <c r="AW1496" s="14" t="s">
        <v>30</v>
      </c>
      <c r="AX1496" s="14" t="s">
        <v>73</v>
      </c>
      <c r="AY1496" s="250" t="s">
        <v>138</v>
      </c>
    </row>
    <row r="1497" s="13" customFormat="1">
      <c r="A1497" s="13"/>
      <c r="B1497" s="229"/>
      <c r="C1497" s="230"/>
      <c r="D1497" s="231" t="s">
        <v>149</v>
      </c>
      <c r="E1497" s="232" t="s">
        <v>1</v>
      </c>
      <c r="F1497" s="233" t="s">
        <v>990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149</v>
      </c>
      <c r="AU1497" s="239" t="s">
        <v>147</v>
      </c>
      <c r="AV1497" s="13" t="s">
        <v>81</v>
      </c>
      <c r="AW1497" s="13" t="s">
        <v>30</v>
      </c>
      <c r="AX1497" s="13" t="s">
        <v>73</v>
      </c>
      <c r="AY1497" s="239" t="s">
        <v>138</v>
      </c>
    </row>
    <row r="1498" s="14" customFormat="1">
      <c r="A1498" s="14"/>
      <c r="B1498" s="240"/>
      <c r="C1498" s="241"/>
      <c r="D1498" s="231" t="s">
        <v>149</v>
      </c>
      <c r="E1498" s="242" t="s">
        <v>1</v>
      </c>
      <c r="F1498" s="243" t="s">
        <v>1692</v>
      </c>
      <c r="G1498" s="241"/>
      <c r="H1498" s="244">
        <v>1.5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149</v>
      </c>
      <c r="AU1498" s="250" t="s">
        <v>147</v>
      </c>
      <c r="AV1498" s="14" t="s">
        <v>147</v>
      </c>
      <c r="AW1498" s="14" t="s">
        <v>30</v>
      </c>
      <c r="AX1498" s="14" t="s">
        <v>73</v>
      </c>
      <c r="AY1498" s="250" t="s">
        <v>138</v>
      </c>
    </row>
    <row r="1499" s="13" customFormat="1">
      <c r="A1499" s="13"/>
      <c r="B1499" s="229"/>
      <c r="C1499" s="230"/>
      <c r="D1499" s="231" t="s">
        <v>149</v>
      </c>
      <c r="E1499" s="232" t="s">
        <v>1</v>
      </c>
      <c r="F1499" s="233" t="s">
        <v>988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149</v>
      </c>
      <c r="AU1499" s="239" t="s">
        <v>147</v>
      </c>
      <c r="AV1499" s="13" t="s">
        <v>81</v>
      </c>
      <c r="AW1499" s="13" t="s">
        <v>30</v>
      </c>
      <c r="AX1499" s="13" t="s">
        <v>73</v>
      </c>
      <c r="AY1499" s="239" t="s">
        <v>138</v>
      </c>
    </row>
    <row r="1500" s="14" customFormat="1">
      <c r="A1500" s="14"/>
      <c r="B1500" s="240"/>
      <c r="C1500" s="241"/>
      <c r="D1500" s="231" t="s">
        <v>149</v>
      </c>
      <c r="E1500" s="242" t="s">
        <v>1</v>
      </c>
      <c r="F1500" s="243" t="s">
        <v>1693</v>
      </c>
      <c r="G1500" s="241"/>
      <c r="H1500" s="244">
        <v>3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149</v>
      </c>
      <c r="AU1500" s="250" t="s">
        <v>147</v>
      </c>
      <c r="AV1500" s="14" t="s">
        <v>147</v>
      </c>
      <c r="AW1500" s="14" t="s">
        <v>30</v>
      </c>
      <c r="AX1500" s="14" t="s">
        <v>73</v>
      </c>
      <c r="AY1500" s="250" t="s">
        <v>138</v>
      </c>
    </row>
    <row r="1501" s="13" customFormat="1">
      <c r="A1501" s="13"/>
      <c r="B1501" s="229"/>
      <c r="C1501" s="230"/>
      <c r="D1501" s="231" t="s">
        <v>149</v>
      </c>
      <c r="E1501" s="232" t="s">
        <v>1</v>
      </c>
      <c r="F1501" s="233" t="s">
        <v>744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149</v>
      </c>
      <c r="AU1501" s="239" t="s">
        <v>147</v>
      </c>
      <c r="AV1501" s="13" t="s">
        <v>81</v>
      </c>
      <c r="AW1501" s="13" t="s">
        <v>30</v>
      </c>
      <c r="AX1501" s="13" t="s">
        <v>73</v>
      </c>
      <c r="AY1501" s="239" t="s">
        <v>138</v>
      </c>
    </row>
    <row r="1502" s="14" customFormat="1">
      <c r="A1502" s="14"/>
      <c r="B1502" s="240"/>
      <c r="C1502" s="241"/>
      <c r="D1502" s="231" t="s">
        <v>149</v>
      </c>
      <c r="E1502" s="242" t="s">
        <v>1</v>
      </c>
      <c r="F1502" s="243" t="s">
        <v>1692</v>
      </c>
      <c r="G1502" s="241"/>
      <c r="H1502" s="244">
        <v>1.5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149</v>
      </c>
      <c r="AU1502" s="250" t="s">
        <v>147</v>
      </c>
      <c r="AV1502" s="14" t="s">
        <v>147</v>
      </c>
      <c r="AW1502" s="14" t="s">
        <v>30</v>
      </c>
      <c r="AX1502" s="14" t="s">
        <v>73</v>
      </c>
      <c r="AY1502" s="250" t="s">
        <v>138</v>
      </c>
    </row>
    <row r="1503" s="13" customFormat="1">
      <c r="A1503" s="13"/>
      <c r="B1503" s="229"/>
      <c r="C1503" s="230"/>
      <c r="D1503" s="231" t="s">
        <v>149</v>
      </c>
      <c r="E1503" s="232" t="s">
        <v>1</v>
      </c>
      <c r="F1503" s="233" t="s">
        <v>301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149</v>
      </c>
      <c r="AU1503" s="239" t="s">
        <v>147</v>
      </c>
      <c r="AV1503" s="13" t="s">
        <v>81</v>
      </c>
      <c r="AW1503" s="13" t="s">
        <v>30</v>
      </c>
      <c r="AX1503" s="13" t="s">
        <v>73</v>
      </c>
      <c r="AY1503" s="239" t="s">
        <v>138</v>
      </c>
    </row>
    <row r="1504" s="14" customFormat="1">
      <c r="A1504" s="14"/>
      <c r="B1504" s="240"/>
      <c r="C1504" s="241"/>
      <c r="D1504" s="231" t="s">
        <v>149</v>
      </c>
      <c r="E1504" s="242" t="s">
        <v>1</v>
      </c>
      <c r="F1504" s="243" t="s">
        <v>1692</v>
      </c>
      <c r="G1504" s="241"/>
      <c r="H1504" s="244">
        <v>1.5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149</v>
      </c>
      <c r="AU1504" s="250" t="s">
        <v>147</v>
      </c>
      <c r="AV1504" s="14" t="s">
        <v>147</v>
      </c>
      <c r="AW1504" s="14" t="s">
        <v>30</v>
      </c>
      <c r="AX1504" s="14" t="s">
        <v>73</v>
      </c>
      <c r="AY1504" s="250" t="s">
        <v>138</v>
      </c>
    </row>
    <row r="1505" s="15" customFormat="1">
      <c r="A1505" s="15"/>
      <c r="B1505" s="262"/>
      <c r="C1505" s="263"/>
      <c r="D1505" s="231" t="s">
        <v>149</v>
      </c>
      <c r="E1505" s="264" t="s">
        <v>1</v>
      </c>
      <c r="F1505" s="265" t="s">
        <v>165</v>
      </c>
      <c r="G1505" s="263"/>
      <c r="H1505" s="266">
        <v>11</v>
      </c>
      <c r="I1505" s="267"/>
      <c r="J1505" s="263"/>
      <c r="K1505" s="263"/>
      <c r="L1505" s="268"/>
      <c r="M1505" s="269"/>
      <c r="N1505" s="270"/>
      <c r="O1505" s="270"/>
      <c r="P1505" s="270"/>
      <c r="Q1505" s="270"/>
      <c r="R1505" s="270"/>
      <c r="S1505" s="270"/>
      <c r="T1505" s="271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72" t="s">
        <v>149</v>
      </c>
      <c r="AU1505" s="272" t="s">
        <v>147</v>
      </c>
      <c r="AV1505" s="15" t="s">
        <v>146</v>
      </c>
      <c r="AW1505" s="15" t="s">
        <v>30</v>
      </c>
      <c r="AX1505" s="15" t="s">
        <v>81</v>
      </c>
      <c r="AY1505" s="272" t="s">
        <v>138</v>
      </c>
    </row>
    <row r="1506" s="2" customFormat="1" ht="24.15" customHeight="1">
      <c r="A1506" s="38"/>
      <c r="B1506" s="39"/>
      <c r="C1506" s="215" t="s">
        <v>1702</v>
      </c>
      <c r="D1506" s="215" t="s">
        <v>142</v>
      </c>
      <c r="E1506" s="216" t="s">
        <v>1703</v>
      </c>
      <c r="F1506" s="217" t="s">
        <v>1704</v>
      </c>
      <c r="G1506" s="218" t="s">
        <v>168</v>
      </c>
      <c r="H1506" s="219">
        <v>11</v>
      </c>
      <c r="I1506" s="220"/>
      <c r="J1506" s="221">
        <f>ROUND(I1506*H1506,2)</f>
        <v>0</v>
      </c>
      <c r="K1506" s="222"/>
      <c r="L1506" s="44"/>
      <c r="M1506" s="223" t="s">
        <v>1</v>
      </c>
      <c r="N1506" s="224" t="s">
        <v>39</v>
      </c>
      <c r="O1506" s="91"/>
      <c r="P1506" s="225">
        <f>O1506*H1506</f>
        <v>0</v>
      </c>
      <c r="Q1506" s="225">
        <v>0.00012</v>
      </c>
      <c r="R1506" s="225">
        <f>Q1506*H1506</f>
        <v>0.00132</v>
      </c>
      <c r="S1506" s="225">
        <v>0</v>
      </c>
      <c r="T1506" s="22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7" t="s">
        <v>401</v>
      </c>
      <c r="AT1506" s="227" t="s">
        <v>142</v>
      </c>
      <c r="AU1506" s="227" t="s">
        <v>147</v>
      </c>
      <c r="AY1506" s="17" t="s">
        <v>138</v>
      </c>
      <c r="BE1506" s="228">
        <f>IF(N1506="základní",J1506,0)</f>
        <v>0</v>
      </c>
      <c r="BF1506" s="228">
        <f>IF(N1506="snížená",J1506,0)</f>
        <v>0</v>
      </c>
      <c r="BG1506" s="228">
        <f>IF(N1506="zákl. přenesená",J1506,0)</f>
        <v>0</v>
      </c>
      <c r="BH1506" s="228">
        <f>IF(N1506="sníž. přenesená",J1506,0)</f>
        <v>0</v>
      </c>
      <c r="BI1506" s="228">
        <f>IF(N1506="nulová",J1506,0)</f>
        <v>0</v>
      </c>
      <c r="BJ1506" s="17" t="s">
        <v>147</v>
      </c>
      <c r="BK1506" s="228">
        <f>ROUND(I1506*H1506,2)</f>
        <v>0</v>
      </c>
      <c r="BL1506" s="17" t="s">
        <v>401</v>
      </c>
      <c r="BM1506" s="227" t="s">
        <v>1705</v>
      </c>
    </row>
    <row r="1507" s="13" customFormat="1">
      <c r="A1507" s="13"/>
      <c r="B1507" s="229"/>
      <c r="C1507" s="230"/>
      <c r="D1507" s="231" t="s">
        <v>149</v>
      </c>
      <c r="E1507" s="232" t="s">
        <v>1</v>
      </c>
      <c r="F1507" s="233" t="s">
        <v>1689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149</v>
      </c>
      <c r="AU1507" s="239" t="s">
        <v>147</v>
      </c>
      <c r="AV1507" s="13" t="s">
        <v>81</v>
      </c>
      <c r="AW1507" s="13" t="s">
        <v>30</v>
      </c>
      <c r="AX1507" s="13" t="s">
        <v>73</v>
      </c>
      <c r="AY1507" s="239" t="s">
        <v>138</v>
      </c>
    </row>
    <row r="1508" s="13" customFormat="1">
      <c r="A1508" s="13"/>
      <c r="B1508" s="229"/>
      <c r="C1508" s="230"/>
      <c r="D1508" s="231" t="s">
        <v>149</v>
      </c>
      <c r="E1508" s="232" t="s">
        <v>1</v>
      </c>
      <c r="F1508" s="233" t="s">
        <v>1690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149</v>
      </c>
      <c r="AU1508" s="239" t="s">
        <v>147</v>
      </c>
      <c r="AV1508" s="13" t="s">
        <v>81</v>
      </c>
      <c r="AW1508" s="13" t="s">
        <v>30</v>
      </c>
      <c r="AX1508" s="13" t="s">
        <v>73</v>
      </c>
      <c r="AY1508" s="239" t="s">
        <v>138</v>
      </c>
    </row>
    <row r="1509" s="14" customFormat="1">
      <c r="A1509" s="14"/>
      <c r="B1509" s="240"/>
      <c r="C1509" s="241"/>
      <c r="D1509" s="231" t="s">
        <v>149</v>
      </c>
      <c r="E1509" s="242" t="s">
        <v>1</v>
      </c>
      <c r="F1509" s="243" t="s">
        <v>1691</v>
      </c>
      <c r="G1509" s="241"/>
      <c r="H1509" s="244">
        <v>2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0" t="s">
        <v>149</v>
      </c>
      <c r="AU1509" s="250" t="s">
        <v>147</v>
      </c>
      <c r="AV1509" s="14" t="s">
        <v>147</v>
      </c>
      <c r="AW1509" s="14" t="s">
        <v>30</v>
      </c>
      <c r="AX1509" s="14" t="s">
        <v>73</v>
      </c>
      <c r="AY1509" s="250" t="s">
        <v>138</v>
      </c>
    </row>
    <row r="1510" s="13" customFormat="1">
      <c r="A1510" s="13"/>
      <c r="B1510" s="229"/>
      <c r="C1510" s="230"/>
      <c r="D1510" s="231" t="s">
        <v>149</v>
      </c>
      <c r="E1510" s="232" t="s">
        <v>1</v>
      </c>
      <c r="F1510" s="233" t="s">
        <v>334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149</v>
      </c>
      <c r="AU1510" s="239" t="s">
        <v>147</v>
      </c>
      <c r="AV1510" s="13" t="s">
        <v>81</v>
      </c>
      <c r="AW1510" s="13" t="s">
        <v>30</v>
      </c>
      <c r="AX1510" s="13" t="s">
        <v>73</v>
      </c>
      <c r="AY1510" s="239" t="s">
        <v>138</v>
      </c>
    </row>
    <row r="1511" s="14" customFormat="1">
      <c r="A1511" s="14"/>
      <c r="B1511" s="240"/>
      <c r="C1511" s="241"/>
      <c r="D1511" s="231" t="s">
        <v>149</v>
      </c>
      <c r="E1511" s="242" t="s">
        <v>1</v>
      </c>
      <c r="F1511" s="243" t="s">
        <v>1692</v>
      </c>
      <c r="G1511" s="241"/>
      <c r="H1511" s="244">
        <v>1.5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149</v>
      </c>
      <c r="AU1511" s="250" t="s">
        <v>147</v>
      </c>
      <c r="AV1511" s="14" t="s">
        <v>147</v>
      </c>
      <c r="AW1511" s="14" t="s">
        <v>30</v>
      </c>
      <c r="AX1511" s="14" t="s">
        <v>73</v>
      </c>
      <c r="AY1511" s="250" t="s">
        <v>138</v>
      </c>
    </row>
    <row r="1512" s="13" customFormat="1">
      <c r="A1512" s="13"/>
      <c r="B1512" s="229"/>
      <c r="C1512" s="230"/>
      <c r="D1512" s="231" t="s">
        <v>149</v>
      </c>
      <c r="E1512" s="232" t="s">
        <v>1</v>
      </c>
      <c r="F1512" s="233" t="s">
        <v>990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149</v>
      </c>
      <c r="AU1512" s="239" t="s">
        <v>147</v>
      </c>
      <c r="AV1512" s="13" t="s">
        <v>81</v>
      </c>
      <c r="AW1512" s="13" t="s">
        <v>30</v>
      </c>
      <c r="AX1512" s="13" t="s">
        <v>73</v>
      </c>
      <c r="AY1512" s="239" t="s">
        <v>138</v>
      </c>
    </row>
    <row r="1513" s="14" customFormat="1">
      <c r="A1513" s="14"/>
      <c r="B1513" s="240"/>
      <c r="C1513" s="241"/>
      <c r="D1513" s="231" t="s">
        <v>149</v>
      </c>
      <c r="E1513" s="242" t="s">
        <v>1</v>
      </c>
      <c r="F1513" s="243" t="s">
        <v>1692</v>
      </c>
      <c r="G1513" s="241"/>
      <c r="H1513" s="244">
        <v>1.5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149</v>
      </c>
      <c r="AU1513" s="250" t="s">
        <v>147</v>
      </c>
      <c r="AV1513" s="14" t="s">
        <v>147</v>
      </c>
      <c r="AW1513" s="14" t="s">
        <v>30</v>
      </c>
      <c r="AX1513" s="14" t="s">
        <v>73</v>
      </c>
      <c r="AY1513" s="250" t="s">
        <v>138</v>
      </c>
    </row>
    <row r="1514" s="13" customFormat="1">
      <c r="A1514" s="13"/>
      <c r="B1514" s="229"/>
      <c r="C1514" s="230"/>
      <c r="D1514" s="231" t="s">
        <v>149</v>
      </c>
      <c r="E1514" s="232" t="s">
        <v>1</v>
      </c>
      <c r="F1514" s="233" t="s">
        <v>988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149</v>
      </c>
      <c r="AU1514" s="239" t="s">
        <v>147</v>
      </c>
      <c r="AV1514" s="13" t="s">
        <v>81</v>
      </c>
      <c r="AW1514" s="13" t="s">
        <v>30</v>
      </c>
      <c r="AX1514" s="13" t="s">
        <v>73</v>
      </c>
      <c r="AY1514" s="239" t="s">
        <v>138</v>
      </c>
    </row>
    <row r="1515" s="14" customFormat="1">
      <c r="A1515" s="14"/>
      <c r="B1515" s="240"/>
      <c r="C1515" s="241"/>
      <c r="D1515" s="231" t="s">
        <v>149</v>
      </c>
      <c r="E1515" s="242" t="s">
        <v>1</v>
      </c>
      <c r="F1515" s="243" t="s">
        <v>1693</v>
      </c>
      <c r="G1515" s="241"/>
      <c r="H1515" s="244">
        <v>3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149</v>
      </c>
      <c r="AU1515" s="250" t="s">
        <v>147</v>
      </c>
      <c r="AV1515" s="14" t="s">
        <v>147</v>
      </c>
      <c r="AW1515" s="14" t="s">
        <v>30</v>
      </c>
      <c r="AX1515" s="14" t="s">
        <v>73</v>
      </c>
      <c r="AY1515" s="250" t="s">
        <v>138</v>
      </c>
    </row>
    <row r="1516" s="13" customFormat="1">
      <c r="A1516" s="13"/>
      <c r="B1516" s="229"/>
      <c r="C1516" s="230"/>
      <c r="D1516" s="231" t="s">
        <v>149</v>
      </c>
      <c r="E1516" s="232" t="s">
        <v>1</v>
      </c>
      <c r="F1516" s="233" t="s">
        <v>744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149</v>
      </c>
      <c r="AU1516" s="239" t="s">
        <v>147</v>
      </c>
      <c r="AV1516" s="13" t="s">
        <v>81</v>
      </c>
      <c r="AW1516" s="13" t="s">
        <v>30</v>
      </c>
      <c r="AX1516" s="13" t="s">
        <v>73</v>
      </c>
      <c r="AY1516" s="239" t="s">
        <v>138</v>
      </c>
    </row>
    <row r="1517" s="14" customFormat="1">
      <c r="A1517" s="14"/>
      <c r="B1517" s="240"/>
      <c r="C1517" s="241"/>
      <c r="D1517" s="231" t="s">
        <v>149</v>
      </c>
      <c r="E1517" s="242" t="s">
        <v>1</v>
      </c>
      <c r="F1517" s="243" t="s">
        <v>1692</v>
      </c>
      <c r="G1517" s="241"/>
      <c r="H1517" s="244">
        <v>1.5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149</v>
      </c>
      <c r="AU1517" s="250" t="s">
        <v>147</v>
      </c>
      <c r="AV1517" s="14" t="s">
        <v>147</v>
      </c>
      <c r="AW1517" s="14" t="s">
        <v>30</v>
      </c>
      <c r="AX1517" s="14" t="s">
        <v>73</v>
      </c>
      <c r="AY1517" s="250" t="s">
        <v>138</v>
      </c>
    </row>
    <row r="1518" s="13" customFormat="1">
      <c r="A1518" s="13"/>
      <c r="B1518" s="229"/>
      <c r="C1518" s="230"/>
      <c r="D1518" s="231" t="s">
        <v>149</v>
      </c>
      <c r="E1518" s="232" t="s">
        <v>1</v>
      </c>
      <c r="F1518" s="233" t="s">
        <v>301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149</v>
      </c>
      <c r="AU1518" s="239" t="s">
        <v>147</v>
      </c>
      <c r="AV1518" s="13" t="s">
        <v>81</v>
      </c>
      <c r="AW1518" s="13" t="s">
        <v>30</v>
      </c>
      <c r="AX1518" s="13" t="s">
        <v>73</v>
      </c>
      <c r="AY1518" s="239" t="s">
        <v>138</v>
      </c>
    </row>
    <row r="1519" s="14" customFormat="1">
      <c r="A1519" s="14"/>
      <c r="B1519" s="240"/>
      <c r="C1519" s="241"/>
      <c r="D1519" s="231" t="s">
        <v>149</v>
      </c>
      <c r="E1519" s="242" t="s">
        <v>1</v>
      </c>
      <c r="F1519" s="243" t="s">
        <v>1692</v>
      </c>
      <c r="G1519" s="241"/>
      <c r="H1519" s="244">
        <v>1.5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149</v>
      </c>
      <c r="AU1519" s="250" t="s">
        <v>147</v>
      </c>
      <c r="AV1519" s="14" t="s">
        <v>147</v>
      </c>
      <c r="AW1519" s="14" t="s">
        <v>30</v>
      </c>
      <c r="AX1519" s="14" t="s">
        <v>73</v>
      </c>
      <c r="AY1519" s="250" t="s">
        <v>138</v>
      </c>
    </row>
    <row r="1520" s="15" customFormat="1">
      <c r="A1520" s="15"/>
      <c r="B1520" s="262"/>
      <c r="C1520" s="263"/>
      <c r="D1520" s="231" t="s">
        <v>149</v>
      </c>
      <c r="E1520" s="264" t="s">
        <v>1</v>
      </c>
      <c r="F1520" s="265" t="s">
        <v>165</v>
      </c>
      <c r="G1520" s="263"/>
      <c r="H1520" s="266">
        <v>11</v>
      </c>
      <c r="I1520" s="267"/>
      <c r="J1520" s="263"/>
      <c r="K1520" s="263"/>
      <c r="L1520" s="268"/>
      <c r="M1520" s="269"/>
      <c r="N1520" s="270"/>
      <c r="O1520" s="270"/>
      <c r="P1520" s="270"/>
      <c r="Q1520" s="270"/>
      <c r="R1520" s="270"/>
      <c r="S1520" s="270"/>
      <c r="T1520" s="271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72" t="s">
        <v>149</v>
      </c>
      <c r="AU1520" s="272" t="s">
        <v>147</v>
      </c>
      <c r="AV1520" s="15" t="s">
        <v>146</v>
      </c>
      <c r="AW1520" s="15" t="s">
        <v>30</v>
      </c>
      <c r="AX1520" s="15" t="s">
        <v>81</v>
      </c>
      <c r="AY1520" s="272" t="s">
        <v>138</v>
      </c>
    </row>
    <row r="1521" s="2" customFormat="1" ht="24.15" customHeight="1">
      <c r="A1521" s="38"/>
      <c r="B1521" s="39"/>
      <c r="C1521" s="215" t="s">
        <v>1706</v>
      </c>
      <c r="D1521" s="215" t="s">
        <v>142</v>
      </c>
      <c r="E1521" s="216" t="s">
        <v>1707</v>
      </c>
      <c r="F1521" s="217" t="s">
        <v>1708</v>
      </c>
      <c r="G1521" s="218" t="s">
        <v>168</v>
      </c>
      <c r="H1521" s="219">
        <v>17.359999999999999</v>
      </c>
      <c r="I1521" s="220"/>
      <c r="J1521" s="221">
        <f>ROUND(I1521*H1521,2)</f>
        <v>0</v>
      </c>
      <c r="K1521" s="222"/>
      <c r="L1521" s="44"/>
      <c r="M1521" s="223" t="s">
        <v>1</v>
      </c>
      <c r="N1521" s="224" t="s">
        <v>39</v>
      </c>
      <c r="O1521" s="91"/>
      <c r="P1521" s="225">
        <f>O1521*H1521</f>
        <v>0</v>
      </c>
      <c r="Q1521" s="225">
        <v>9.0000000000000006E-05</v>
      </c>
      <c r="R1521" s="225">
        <f>Q1521*H1521</f>
        <v>0.0015624</v>
      </c>
      <c r="S1521" s="225">
        <v>0</v>
      </c>
      <c r="T1521" s="226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27" t="s">
        <v>401</v>
      </c>
      <c r="AT1521" s="227" t="s">
        <v>142</v>
      </c>
      <c r="AU1521" s="227" t="s">
        <v>147</v>
      </c>
      <c r="AY1521" s="17" t="s">
        <v>138</v>
      </c>
      <c r="BE1521" s="228">
        <f>IF(N1521="základní",J1521,0)</f>
        <v>0</v>
      </c>
      <c r="BF1521" s="228">
        <f>IF(N1521="snížená",J1521,0)</f>
        <v>0</v>
      </c>
      <c r="BG1521" s="228">
        <f>IF(N1521="zákl. přenesená",J1521,0)</f>
        <v>0</v>
      </c>
      <c r="BH1521" s="228">
        <f>IF(N1521="sníž. přenesená",J1521,0)</f>
        <v>0</v>
      </c>
      <c r="BI1521" s="228">
        <f>IF(N1521="nulová",J1521,0)</f>
        <v>0</v>
      </c>
      <c r="BJ1521" s="17" t="s">
        <v>147</v>
      </c>
      <c r="BK1521" s="228">
        <f>ROUND(I1521*H1521,2)</f>
        <v>0</v>
      </c>
      <c r="BL1521" s="17" t="s">
        <v>401</v>
      </c>
      <c r="BM1521" s="227" t="s">
        <v>1709</v>
      </c>
    </row>
    <row r="1522" s="13" customFormat="1">
      <c r="A1522" s="13"/>
      <c r="B1522" s="229"/>
      <c r="C1522" s="230"/>
      <c r="D1522" s="231" t="s">
        <v>149</v>
      </c>
      <c r="E1522" s="232" t="s">
        <v>1</v>
      </c>
      <c r="F1522" s="233" t="s">
        <v>189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149</v>
      </c>
      <c r="AU1522" s="239" t="s">
        <v>147</v>
      </c>
      <c r="AV1522" s="13" t="s">
        <v>81</v>
      </c>
      <c r="AW1522" s="13" t="s">
        <v>30</v>
      </c>
      <c r="AX1522" s="13" t="s">
        <v>73</v>
      </c>
      <c r="AY1522" s="239" t="s">
        <v>138</v>
      </c>
    </row>
    <row r="1523" s="14" customFormat="1">
      <c r="A1523" s="14"/>
      <c r="B1523" s="240"/>
      <c r="C1523" s="241"/>
      <c r="D1523" s="231" t="s">
        <v>149</v>
      </c>
      <c r="E1523" s="242" t="s">
        <v>1</v>
      </c>
      <c r="F1523" s="243" t="s">
        <v>887</v>
      </c>
      <c r="G1523" s="241"/>
      <c r="H1523" s="244">
        <v>5.8899999999999997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149</v>
      </c>
      <c r="AU1523" s="250" t="s">
        <v>147</v>
      </c>
      <c r="AV1523" s="14" t="s">
        <v>147</v>
      </c>
      <c r="AW1523" s="14" t="s">
        <v>30</v>
      </c>
      <c r="AX1523" s="14" t="s">
        <v>73</v>
      </c>
      <c r="AY1523" s="250" t="s">
        <v>138</v>
      </c>
    </row>
    <row r="1524" s="13" customFormat="1">
      <c r="A1524" s="13"/>
      <c r="B1524" s="229"/>
      <c r="C1524" s="230"/>
      <c r="D1524" s="231" t="s">
        <v>149</v>
      </c>
      <c r="E1524" s="232" t="s">
        <v>1</v>
      </c>
      <c r="F1524" s="233" t="s">
        <v>191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149</v>
      </c>
      <c r="AU1524" s="239" t="s">
        <v>147</v>
      </c>
      <c r="AV1524" s="13" t="s">
        <v>81</v>
      </c>
      <c r="AW1524" s="13" t="s">
        <v>30</v>
      </c>
      <c r="AX1524" s="13" t="s">
        <v>73</v>
      </c>
      <c r="AY1524" s="239" t="s">
        <v>138</v>
      </c>
    </row>
    <row r="1525" s="14" customFormat="1">
      <c r="A1525" s="14"/>
      <c r="B1525" s="240"/>
      <c r="C1525" s="241"/>
      <c r="D1525" s="231" t="s">
        <v>149</v>
      </c>
      <c r="E1525" s="242" t="s">
        <v>1</v>
      </c>
      <c r="F1525" s="243" t="s">
        <v>888</v>
      </c>
      <c r="G1525" s="241"/>
      <c r="H1525" s="244">
        <v>7.1299999999999999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149</v>
      </c>
      <c r="AU1525" s="250" t="s">
        <v>147</v>
      </c>
      <c r="AV1525" s="14" t="s">
        <v>147</v>
      </c>
      <c r="AW1525" s="14" t="s">
        <v>30</v>
      </c>
      <c r="AX1525" s="14" t="s">
        <v>73</v>
      </c>
      <c r="AY1525" s="250" t="s">
        <v>138</v>
      </c>
    </row>
    <row r="1526" s="13" customFormat="1">
      <c r="A1526" s="13"/>
      <c r="B1526" s="229"/>
      <c r="C1526" s="230"/>
      <c r="D1526" s="231" t="s">
        <v>149</v>
      </c>
      <c r="E1526" s="232" t="s">
        <v>1</v>
      </c>
      <c r="F1526" s="233" t="s">
        <v>193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149</v>
      </c>
      <c r="AU1526" s="239" t="s">
        <v>147</v>
      </c>
      <c r="AV1526" s="13" t="s">
        <v>81</v>
      </c>
      <c r="AW1526" s="13" t="s">
        <v>30</v>
      </c>
      <c r="AX1526" s="13" t="s">
        <v>73</v>
      </c>
      <c r="AY1526" s="239" t="s">
        <v>138</v>
      </c>
    </row>
    <row r="1527" s="14" customFormat="1">
      <c r="A1527" s="14"/>
      <c r="B1527" s="240"/>
      <c r="C1527" s="241"/>
      <c r="D1527" s="231" t="s">
        <v>149</v>
      </c>
      <c r="E1527" s="242" t="s">
        <v>1</v>
      </c>
      <c r="F1527" s="243" t="s">
        <v>889</v>
      </c>
      <c r="G1527" s="241"/>
      <c r="H1527" s="244">
        <v>4.3399999999999999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149</v>
      </c>
      <c r="AU1527" s="250" t="s">
        <v>147</v>
      </c>
      <c r="AV1527" s="14" t="s">
        <v>147</v>
      </c>
      <c r="AW1527" s="14" t="s">
        <v>30</v>
      </c>
      <c r="AX1527" s="14" t="s">
        <v>73</v>
      </c>
      <c r="AY1527" s="250" t="s">
        <v>138</v>
      </c>
    </row>
    <row r="1528" s="15" customFormat="1">
      <c r="A1528" s="15"/>
      <c r="B1528" s="262"/>
      <c r="C1528" s="263"/>
      <c r="D1528" s="231" t="s">
        <v>149</v>
      </c>
      <c r="E1528" s="264" t="s">
        <v>1</v>
      </c>
      <c r="F1528" s="265" t="s">
        <v>165</v>
      </c>
      <c r="G1528" s="263"/>
      <c r="H1528" s="266">
        <v>17.359999999999999</v>
      </c>
      <c r="I1528" s="267"/>
      <c r="J1528" s="263"/>
      <c r="K1528" s="263"/>
      <c r="L1528" s="268"/>
      <c r="M1528" s="269"/>
      <c r="N1528" s="270"/>
      <c r="O1528" s="270"/>
      <c r="P1528" s="270"/>
      <c r="Q1528" s="270"/>
      <c r="R1528" s="270"/>
      <c r="S1528" s="270"/>
      <c r="T1528" s="271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15"/>
      <c r="AT1528" s="272" t="s">
        <v>149</v>
      </c>
      <c r="AU1528" s="272" t="s">
        <v>147</v>
      </c>
      <c r="AV1528" s="15" t="s">
        <v>146</v>
      </c>
      <c r="AW1528" s="15" t="s">
        <v>30</v>
      </c>
      <c r="AX1528" s="15" t="s">
        <v>81</v>
      </c>
      <c r="AY1528" s="272" t="s">
        <v>138</v>
      </c>
    </row>
    <row r="1529" s="2" customFormat="1" ht="24.15" customHeight="1">
      <c r="A1529" s="38"/>
      <c r="B1529" s="39"/>
      <c r="C1529" s="215" t="s">
        <v>1710</v>
      </c>
      <c r="D1529" s="215" t="s">
        <v>142</v>
      </c>
      <c r="E1529" s="216" t="s">
        <v>1711</v>
      </c>
      <c r="F1529" s="217" t="s">
        <v>1712</v>
      </c>
      <c r="G1529" s="218" t="s">
        <v>168</v>
      </c>
      <c r="H1529" s="219">
        <v>17.359999999999999</v>
      </c>
      <c r="I1529" s="220"/>
      <c r="J1529" s="221">
        <f>ROUND(I1529*H1529,2)</f>
        <v>0</v>
      </c>
      <c r="K1529" s="222"/>
      <c r="L1529" s="44"/>
      <c r="M1529" s="223" t="s">
        <v>1</v>
      </c>
      <c r="N1529" s="224" t="s">
        <v>39</v>
      </c>
      <c r="O1529" s="91"/>
      <c r="P1529" s="225">
        <f>O1529*H1529</f>
        <v>0</v>
      </c>
      <c r="Q1529" s="225">
        <v>0.00017000000000000001</v>
      </c>
      <c r="R1529" s="225">
        <f>Q1529*H1529</f>
        <v>0.0029512000000000002</v>
      </c>
      <c r="S1529" s="225">
        <v>0</v>
      </c>
      <c r="T1529" s="226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27" t="s">
        <v>401</v>
      </c>
      <c r="AT1529" s="227" t="s">
        <v>142</v>
      </c>
      <c r="AU1529" s="227" t="s">
        <v>147</v>
      </c>
      <c r="AY1529" s="17" t="s">
        <v>138</v>
      </c>
      <c r="BE1529" s="228">
        <f>IF(N1529="základní",J1529,0)</f>
        <v>0</v>
      </c>
      <c r="BF1529" s="228">
        <f>IF(N1529="snížená",J1529,0)</f>
        <v>0</v>
      </c>
      <c r="BG1529" s="228">
        <f>IF(N1529="zákl. přenesená",J1529,0)</f>
        <v>0</v>
      </c>
      <c r="BH1529" s="228">
        <f>IF(N1529="sníž. přenesená",J1529,0)</f>
        <v>0</v>
      </c>
      <c r="BI1529" s="228">
        <f>IF(N1529="nulová",J1529,0)</f>
        <v>0</v>
      </c>
      <c r="BJ1529" s="17" t="s">
        <v>147</v>
      </c>
      <c r="BK1529" s="228">
        <f>ROUND(I1529*H1529,2)</f>
        <v>0</v>
      </c>
      <c r="BL1529" s="17" t="s">
        <v>401</v>
      </c>
      <c r="BM1529" s="227" t="s">
        <v>1713</v>
      </c>
    </row>
    <row r="1530" s="13" customFormat="1">
      <c r="A1530" s="13"/>
      <c r="B1530" s="229"/>
      <c r="C1530" s="230"/>
      <c r="D1530" s="231" t="s">
        <v>149</v>
      </c>
      <c r="E1530" s="232" t="s">
        <v>1</v>
      </c>
      <c r="F1530" s="233" t="s">
        <v>189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149</v>
      </c>
      <c r="AU1530" s="239" t="s">
        <v>147</v>
      </c>
      <c r="AV1530" s="13" t="s">
        <v>81</v>
      </c>
      <c r="AW1530" s="13" t="s">
        <v>30</v>
      </c>
      <c r="AX1530" s="13" t="s">
        <v>73</v>
      </c>
      <c r="AY1530" s="239" t="s">
        <v>138</v>
      </c>
    </row>
    <row r="1531" s="14" customFormat="1">
      <c r="A1531" s="14"/>
      <c r="B1531" s="240"/>
      <c r="C1531" s="241"/>
      <c r="D1531" s="231" t="s">
        <v>149</v>
      </c>
      <c r="E1531" s="242" t="s">
        <v>1</v>
      </c>
      <c r="F1531" s="243" t="s">
        <v>887</v>
      </c>
      <c r="G1531" s="241"/>
      <c r="H1531" s="244">
        <v>5.8899999999999997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149</v>
      </c>
      <c r="AU1531" s="250" t="s">
        <v>147</v>
      </c>
      <c r="AV1531" s="14" t="s">
        <v>147</v>
      </c>
      <c r="AW1531" s="14" t="s">
        <v>30</v>
      </c>
      <c r="AX1531" s="14" t="s">
        <v>73</v>
      </c>
      <c r="AY1531" s="250" t="s">
        <v>138</v>
      </c>
    </row>
    <row r="1532" s="13" customFormat="1">
      <c r="A1532" s="13"/>
      <c r="B1532" s="229"/>
      <c r="C1532" s="230"/>
      <c r="D1532" s="231" t="s">
        <v>149</v>
      </c>
      <c r="E1532" s="232" t="s">
        <v>1</v>
      </c>
      <c r="F1532" s="233" t="s">
        <v>191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149</v>
      </c>
      <c r="AU1532" s="239" t="s">
        <v>147</v>
      </c>
      <c r="AV1532" s="13" t="s">
        <v>81</v>
      </c>
      <c r="AW1532" s="13" t="s">
        <v>30</v>
      </c>
      <c r="AX1532" s="13" t="s">
        <v>73</v>
      </c>
      <c r="AY1532" s="239" t="s">
        <v>138</v>
      </c>
    </row>
    <row r="1533" s="14" customFormat="1">
      <c r="A1533" s="14"/>
      <c r="B1533" s="240"/>
      <c r="C1533" s="241"/>
      <c r="D1533" s="231" t="s">
        <v>149</v>
      </c>
      <c r="E1533" s="242" t="s">
        <v>1</v>
      </c>
      <c r="F1533" s="243" t="s">
        <v>888</v>
      </c>
      <c r="G1533" s="241"/>
      <c r="H1533" s="244">
        <v>7.1299999999999999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149</v>
      </c>
      <c r="AU1533" s="250" t="s">
        <v>147</v>
      </c>
      <c r="AV1533" s="14" t="s">
        <v>147</v>
      </c>
      <c r="AW1533" s="14" t="s">
        <v>30</v>
      </c>
      <c r="AX1533" s="14" t="s">
        <v>73</v>
      </c>
      <c r="AY1533" s="250" t="s">
        <v>138</v>
      </c>
    </row>
    <row r="1534" s="13" customFormat="1">
      <c r="A1534" s="13"/>
      <c r="B1534" s="229"/>
      <c r="C1534" s="230"/>
      <c r="D1534" s="231" t="s">
        <v>149</v>
      </c>
      <c r="E1534" s="232" t="s">
        <v>1</v>
      </c>
      <c r="F1534" s="233" t="s">
        <v>193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149</v>
      </c>
      <c r="AU1534" s="239" t="s">
        <v>147</v>
      </c>
      <c r="AV1534" s="13" t="s">
        <v>81</v>
      </c>
      <c r="AW1534" s="13" t="s">
        <v>30</v>
      </c>
      <c r="AX1534" s="13" t="s">
        <v>73</v>
      </c>
      <c r="AY1534" s="239" t="s">
        <v>138</v>
      </c>
    </row>
    <row r="1535" s="14" customFormat="1">
      <c r="A1535" s="14"/>
      <c r="B1535" s="240"/>
      <c r="C1535" s="241"/>
      <c r="D1535" s="231" t="s">
        <v>149</v>
      </c>
      <c r="E1535" s="242" t="s">
        <v>1</v>
      </c>
      <c r="F1535" s="243" t="s">
        <v>889</v>
      </c>
      <c r="G1535" s="241"/>
      <c r="H1535" s="244">
        <v>4.3399999999999999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149</v>
      </c>
      <c r="AU1535" s="250" t="s">
        <v>147</v>
      </c>
      <c r="AV1535" s="14" t="s">
        <v>147</v>
      </c>
      <c r="AW1535" s="14" t="s">
        <v>30</v>
      </c>
      <c r="AX1535" s="14" t="s">
        <v>73</v>
      </c>
      <c r="AY1535" s="250" t="s">
        <v>138</v>
      </c>
    </row>
    <row r="1536" s="15" customFormat="1">
      <c r="A1536" s="15"/>
      <c r="B1536" s="262"/>
      <c r="C1536" s="263"/>
      <c r="D1536" s="231" t="s">
        <v>149</v>
      </c>
      <c r="E1536" s="264" t="s">
        <v>1</v>
      </c>
      <c r="F1536" s="265" t="s">
        <v>165</v>
      </c>
      <c r="G1536" s="263"/>
      <c r="H1536" s="266">
        <v>17.359999999999999</v>
      </c>
      <c r="I1536" s="267"/>
      <c r="J1536" s="263"/>
      <c r="K1536" s="263"/>
      <c r="L1536" s="268"/>
      <c r="M1536" s="269"/>
      <c r="N1536" s="270"/>
      <c r="O1536" s="270"/>
      <c r="P1536" s="270"/>
      <c r="Q1536" s="270"/>
      <c r="R1536" s="270"/>
      <c r="S1536" s="270"/>
      <c r="T1536" s="271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72" t="s">
        <v>149</v>
      </c>
      <c r="AU1536" s="272" t="s">
        <v>147</v>
      </c>
      <c r="AV1536" s="15" t="s">
        <v>146</v>
      </c>
      <c r="AW1536" s="15" t="s">
        <v>30</v>
      </c>
      <c r="AX1536" s="15" t="s">
        <v>81</v>
      </c>
      <c r="AY1536" s="272" t="s">
        <v>138</v>
      </c>
    </row>
    <row r="1537" s="2" customFormat="1" ht="24.15" customHeight="1">
      <c r="A1537" s="38"/>
      <c r="B1537" s="39"/>
      <c r="C1537" s="215" t="s">
        <v>1714</v>
      </c>
      <c r="D1537" s="215" t="s">
        <v>142</v>
      </c>
      <c r="E1537" s="216" t="s">
        <v>1715</v>
      </c>
      <c r="F1537" s="217" t="s">
        <v>1716</v>
      </c>
      <c r="G1537" s="218" t="s">
        <v>322</v>
      </c>
      <c r="H1537" s="219">
        <v>9.1999999999999993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2.0000000000000002E-05</v>
      </c>
      <c r="R1537" s="225">
        <f>Q1537*H1537</f>
        <v>0.000184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401</v>
      </c>
      <c r="AT1537" s="227" t="s">
        <v>142</v>
      </c>
      <c r="AU1537" s="227" t="s">
        <v>147</v>
      </c>
      <c r="AY1537" s="17" t="s">
        <v>138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147</v>
      </c>
      <c r="BK1537" s="228">
        <f>ROUND(I1537*H1537,2)</f>
        <v>0</v>
      </c>
      <c r="BL1537" s="17" t="s">
        <v>401</v>
      </c>
      <c r="BM1537" s="227" t="s">
        <v>1717</v>
      </c>
    </row>
    <row r="1538" s="13" customFormat="1">
      <c r="A1538" s="13"/>
      <c r="B1538" s="229"/>
      <c r="C1538" s="230"/>
      <c r="D1538" s="231" t="s">
        <v>149</v>
      </c>
      <c r="E1538" s="232" t="s">
        <v>1</v>
      </c>
      <c r="F1538" s="233" t="s">
        <v>990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149</v>
      </c>
      <c r="AU1538" s="239" t="s">
        <v>147</v>
      </c>
      <c r="AV1538" s="13" t="s">
        <v>81</v>
      </c>
      <c r="AW1538" s="13" t="s">
        <v>30</v>
      </c>
      <c r="AX1538" s="13" t="s">
        <v>73</v>
      </c>
      <c r="AY1538" s="239" t="s">
        <v>138</v>
      </c>
    </row>
    <row r="1539" s="14" customFormat="1">
      <c r="A1539" s="14"/>
      <c r="B1539" s="240"/>
      <c r="C1539" s="241"/>
      <c r="D1539" s="231" t="s">
        <v>149</v>
      </c>
      <c r="E1539" s="242" t="s">
        <v>1</v>
      </c>
      <c r="F1539" s="243" t="s">
        <v>81</v>
      </c>
      <c r="G1539" s="241"/>
      <c r="H1539" s="244">
        <v>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149</v>
      </c>
      <c r="AU1539" s="250" t="s">
        <v>147</v>
      </c>
      <c r="AV1539" s="14" t="s">
        <v>147</v>
      </c>
      <c r="AW1539" s="14" t="s">
        <v>30</v>
      </c>
      <c r="AX1539" s="14" t="s">
        <v>73</v>
      </c>
      <c r="AY1539" s="250" t="s">
        <v>138</v>
      </c>
    </row>
    <row r="1540" s="13" customFormat="1">
      <c r="A1540" s="13"/>
      <c r="B1540" s="229"/>
      <c r="C1540" s="230"/>
      <c r="D1540" s="231" t="s">
        <v>149</v>
      </c>
      <c r="E1540" s="232" t="s">
        <v>1</v>
      </c>
      <c r="F1540" s="233" t="s">
        <v>988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149</v>
      </c>
      <c r="AU1540" s="239" t="s">
        <v>147</v>
      </c>
      <c r="AV1540" s="13" t="s">
        <v>81</v>
      </c>
      <c r="AW1540" s="13" t="s">
        <v>30</v>
      </c>
      <c r="AX1540" s="13" t="s">
        <v>73</v>
      </c>
      <c r="AY1540" s="239" t="s">
        <v>138</v>
      </c>
    </row>
    <row r="1541" s="14" customFormat="1">
      <c r="A1541" s="14"/>
      <c r="B1541" s="240"/>
      <c r="C1541" s="241"/>
      <c r="D1541" s="231" t="s">
        <v>149</v>
      </c>
      <c r="E1541" s="242" t="s">
        <v>1</v>
      </c>
      <c r="F1541" s="243" t="s">
        <v>81</v>
      </c>
      <c r="G1541" s="241"/>
      <c r="H1541" s="244">
        <v>1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149</v>
      </c>
      <c r="AU1541" s="250" t="s">
        <v>147</v>
      </c>
      <c r="AV1541" s="14" t="s">
        <v>147</v>
      </c>
      <c r="AW1541" s="14" t="s">
        <v>30</v>
      </c>
      <c r="AX1541" s="14" t="s">
        <v>73</v>
      </c>
      <c r="AY1541" s="250" t="s">
        <v>138</v>
      </c>
    </row>
    <row r="1542" s="13" customFormat="1">
      <c r="A1542" s="13"/>
      <c r="B1542" s="229"/>
      <c r="C1542" s="230"/>
      <c r="D1542" s="231" t="s">
        <v>149</v>
      </c>
      <c r="E1542" s="232" t="s">
        <v>1</v>
      </c>
      <c r="F1542" s="233" t="s">
        <v>744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149</v>
      </c>
      <c r="AU1542" s="239" t="s">
        <v>147</v>
      </c>
      <c r="AV1542" s="13" t="s">
        <v>81</v>
      </c>
      <c r="AW1542" s="13" t="s">
        <v>30</v>
      </c>
      <c r="AX1542" s="13" t="s">
        <v>73</v>
      </c>
      <c r="AY1542" s="239" t="s">
        <v>138</v>
      </c>
    </row>
    <row r="1543" s="14" customFormat="1">
      <c r="A1543" s="14"/>
      <c r="B1543" s="240"/>
      <c r="C1543" s="241"/>
      <c r="D1543" s="231" t="s">
        <v>149</v>
      </c>
      <c r="E1543" s="242" t="s">
        <v>1</v>
      </c>
      <c r="F1543" s="243" t="s">
        <v>81</v>
      </c>
      <c r="G1543" s="241"/>
      <c r="H1543" s="244">
        <v>1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149</v>
      </c>
      <c r="AU1543" s="250" t="s">
        <v>147</v>
      </c>
      <c r="AV1543" s="14" t="s">
        <v>147</v>
      </c>
      <c r="AW1543" s="14" t="s">
        <v>30</v>
      </c>
      <c r="AX1543" s="14" t="s">
        <v>73</v>
      </c>
      <c r="AY1543" s="250" t="s">
        <v>138</v>
      </c>
    </row>
    <row r="1544" s="13" customFormat="1">
      <c r="A1544" s="13"/>
      <c r="B1544" s="229"/>
      <c r="C1544" s="230"/>
      <c r="D1544" s="231" t="s">
        <v>149</v>
      </c>
      <c r="E1544" s="232" t="s">
        <v>1</v>
      </c>
      <c r="F1544" s="233" t="s">
        <v>301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149</v>
      </c>
      <c r="AU1544" s="239" t="s">
        <v>147</v>
      </c>
      <c r="AV1544" s="13" t="s">
        <v>81</v>
      </c>
      <c r="AW1544" s="13" t="s">
        <v>30</v>
      </c>
      <c r="AX1544" s="13" t="s">
        <v>73</v>
      </c>
      <c r="AY1544" s="239" t="s">
        <v>138</v>
      </c>
    </row>
    <row r="1545" s="14" customFormat="1">
      <c r="A1545" s="14"/>
      <c r="B1545" s="240"/>
      <c r="C1545" s="241"/>
      <c r="D1545" s="231" t="s">
        <v>149</v>
      </c>
      <c r="E1545" s="242" t="s">
        <v>1</v>
      </c>
      <c r="F1545" s="243" t="s">
        <v>1718</v>
      </c>
      <c r="G1545" s="241"/>
      <c r="H1545" s="244">
        <v>6.2000000000000002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149</v>
      </c>
      <c r="AU1545" s="250" t="s">
        <v>147</v>
      </c>
      <c r="AV1545" s="14" t="s">
        <v>147</v>
      </c>
      <c r="AW1545" s="14" t="s">
        <v>30</v>
      </c>
      <c r="AX1545" s="14" t="s">
        <v>73</v>
      </c>
      <c r="AY1545" s="250" t="s">
        <v>138</v>
      </c>
    </row>
    <row r="1546" s="15" customFormat="1">
      <c r="A1546" s="15"/>
      <c r="B1546" s="262"/>
      <c r="C1546" s="263"/>
      <c r="D1546" s="231" t="s">
        <v>149</v>
      </c>
      <c r="E1546" s="264" t="s">
        <v>1</v>
      </c>
      <c r="F1546" s="265" t="s">
        <v>165</v>
      </c>
      <c r="G1546" s="263"/>
      <c r="H1546" s="266">
        <v>9.1999999999999993</v>
      </c>
      <c r="I1546" s="267"/>
      <c r="J1546" s="263"/>
      <c r="K1546" s="263"/>
      <c r="L1546" s="268"/>
      <c r="M1546" s="269"/>
      <c r="N1546" s="270"/>
      <c r="O1546" s="270"/>
      <c r="P1546" s="270"/>
      <c r="Q1546" s="270"/>
      <c r="R1546" s="270"/>
      <c r="S1546" s="270"/>
      <c r="T1546" s="271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72" t="s">
        <v>149</v>
      </c>
      <c r="AU1546" s="272" t="s">
        <v>147</v>
      </c>
      <c r="AV1546" s="15" t="s">
        <v>146</v>
      </c>
      <c r="AW1546" s="15" t="s">
        <v>30</v>
      </c>
      <c r="AX1546" s="15" t="s">
        <v>81</v>
      </c>
      <c r="AY1546" s="272" t="s">
        <v>138</v>
      </c>
    </row>
    <row r="1547" s="2" customFormat="1" ht="24.15" customHeight="1">
      <c r="A1547" s="38"/>
      <c r="B1547" s="39"/>
      <c r="C1547" s="215" t="s">
        <v>1719</v>
      </c>
      <c r="D1547" s="215" t="s">
        <v>142</v>
      </c>
      <c r="E1547" s="216" t="s">
        <v>1720</v>
      </c>
      <c r="F1547" s="217" t="s">
        <v>1721</v>
      </c>
      <c r="G1547" s="218" t="s">
        <v>322</v>
      </c>
      <c r="H1547" s="219">
        <v>9.1999999999999993</v>
      </c>
      <c r="I1547" s="220"/>
      <c r="J1547" s="221">
        <f>ROUND(I1547*H1547,2)</f>
        <v>0</v>
      </c>
      <c r="K1547" s="222"/>
      <c r="L1547" s="44"/>
      <c r="M1547" s="223" t="s">
        <v>1</v>
      </c>
      <c r="N1547" s="224" t="s">
        <v>39</v>
      </c>
      <c r="O1547" s="91"/>
      <c r="P1547" s="225">
        <f>O1547*H1547</f>
        <v>0</v>
      </c>
      <c r="Q1547" s="225">
        <v>6.0000000000000002E-05</v>
      </c>
      <c r="R1547" s="225">
        <f>Q1547*H1547</f>
        <v>0.00055199999999999997</v>
      </c>
      <c r="S1547" s="225">
        <v>0</v>
      </c>
      <c r="T1547" s="22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7" t="s">
        <v>401</v>
      </c>
      <c r="AT1547" s="227" t="s">
        <v>142</v>
      </c>
      <c r="AU1547" s="227" t="s">
        <v>147</v>
      </c>
      <c r="AY1547" s="17" t="s">
        <v>138</v>
      </c>
      <c r="BE1547" s="228">
        <f>IF(N1547="základní",J1547,0)</f>
        <v>0</v>
      </c>
      <c r="BF1547" s="228">
        <f>IF(N1547="snížená",J1547,0)</f>
        <v>0</v>
      </c>
      <c r="BG1547" s="228">
        <f>IF(N1547="zákl. přenesená",J1547,0)</f>
        <v>0</v>
      </c>
      <c r="BH1547" s="228">
        <f>IF(N1547="sníž. přenesená",J1547,0)</f>
        <v>0</v>
      </c>
      <c r="BI1547" s="228">
        <f>IF(N1547="nulová",J1547,0)</f>
        <v>0</v>
      </c>
      <c r="BJ1547" s="17" t="s">
        <v>147</v>
      </c>
      <c r="BK1547" s="228">
        <f>ROUND(I1547*H1547,2)</f>
        <v>0</v>
      </c>
      <c r="BL1547" s="17" t="s">
        <v>401</v>
      </c>
      <c r="BM1547" s="227" t="s">
        <v>1722</v>
      </c>
    </row>
    <row r="1548" s="13" customFormat="1">
      <c r="A1548" s="13"/>
      <c r="B1548" s="229"/>
      <c r="C1548" s="230"/>
      <c r="D1548" s="231" t="s">
        <v>149</v>
      </c>
      <c r="E1548" s="232" t="s">
        <v>1</v>
      </c>
      <c r="F1548" s="233" t="s">
        <v>990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149</v>
      </c>
      <c r="AU1548" s="239" t="s">
        <v>147</v>
      </c>
      <c r="AV1548" s="13" t="s">
        <v>81</v>
      </c>
      <c r="AW1548" s="13" t="s">
        <v>30</v>
      </c>
      <c r="AX1548" s="13" t="s">
        <v>73</v>
      </c>
      <c r="AY1548" s="239" t="s">
        <v>138</v>
      </c>
    </row>
    <row r="1549" s="14" customFormat="1">
      <c r="A1549" s="14"/>
      <c r="B1549" s="240"/>
      <c r="C1549" s="241"/>
      <c r="D1549" s="231" t="s">
        <v>149</v>
      </c>
      <c r="E1549" s="242" t="s">
        <v>1</v>
      </c>
      <c r="F1549" s="243" t="s">
        <v>81</v>
      </c>
      <c r="G1549" s="241"/>
      <c r="H1549" s="244">
        <v>1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149</v>
      </c>
      <c r="AU1549" s="250" t="s">
        <v>147</v>
      </c>
      <c r="AV1549" s="14" t="s">
        <v>147</v>
      </c>
      <c r="AW1549" s="14" t="s">
        <v>30</v>
      </c>
      <c r="AX1549" s="14" t="s">
        <v>73</v>
      </c>
      <c r="AY1549" s="250" t="s">
        <v>138</v>
      </c>
    </row>
    <row r="1550" s="13" customFormat="1">
      <c r="A1550" s="13"/>
      <c r="B1550" s="229"/>
      <c r="C1550" s="230"/>
      <c r="D1550" s="231" t="s">
        <v>149</v>
      </c>
      <c r="E1550" s="232" t="s">
        <v>1</v>
      </c>
      <c r="F1550" s="233" t="s">
        <v>988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149</v>
      </c>
      <c r="AU1550" s="239" t="s">
        <v>147</v>
      </c>
      <c r="AV1550" s="13" t="s">
        <v>81</v>
      </c>
      <c r="AW1550" s="13" t="s">
        <v>30</v>
      </c>
      <c r="AX1550" s="13" t="s">
        <v>73</v>
      </c>
      <c r="AY1550" s="239" t="s">
        <v>138</v>
      </c>
    </row>
    <row r="1551" s="14" customFormat="1">
      <c r="A1551" s="14"/>
      <c r="B1551" s="240"/>
      <c r="C1551" s="241"/>
      <c r="D1551" s="231" t="s">
        <v>149</v>
      </c>
      <c r="E1551" s="242" t="s">
        <v>1</v>
      </c>
      <c r="F1551" s="243" t="s">
        <v>81</v>
      </c>
      <c r="G1551" s="241"/>
      <c r="H1551" s="244">
        <v>1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149</v>
      </c>
      <c r="AU1551" s="250" t="s">
        <v>147</v>
      </c>
      <c r="AV1551" s="14" t="s">
        <v>147</v>
      </c>
      <c r="AW1551" s="14" t="s">
        <v>30</v>
      </c>
      <c r="AX1551" s="14" t="s">
        <v>73</v>
      </c>
      <c r="AY1551" s="250" t="s">
        <v>138</v>
      </c>
    </row>
    <row r="1552" s="13" customFormat="1">
      <c r="A1552" s="13"/>
      <c r="B1552" s="229"/>
      <c r="C1552" s="230"/>
      <c r="D1552" s="231" t="s">
        <v>149</v>
      </c>
      <c r="E1552" s="232" t="s">
        <v>1</v>
      </c>
      <c r="F1552" s="233" t="s">
        <v>744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149</v>
      </c>
      <c r="AU1552" s="239" t="s">
        <v>147</v>
      </c>
      <c r="AV1552" s="13" t="s">
        <v>81</v>
      </c>
      <c r="AW1552" s="13" t="s">
        <v>30</v>
      </c>
      <c r="AX1552" s="13" t="s">
        <v>73</v>
      </c>
      <c r="AY1552" s="239" t="s">
        <v>138</v>
      </c>
    </row>
    <row r="1553" s="14" customFormat="1">
      <c r="A1553" s="14"/>
      <c r="B1553" s="240"/>
      <c r="C1553" s="241"/>
      <c r="D1553" s="231" t="s">
        <v>149</v>
      </c>
      <c r="E1553" s="242" t="s">
        <v>1</v>
      </c>
      <c r="F1553" s="243" t="s">
        <v>81</v>
      </c>
      <c r="G1553" s="241"/>
      <c r="H1553" s="244">
        <v>1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149</v>
      </c>
      <c r="AU1553" s="250" t="s">
        <v>147</v>
      </c>
      <c r="AV1553" s="14" t="s">
        <v>147</v>
      </c>
      <c r="AW1553" s="14" t="s">
        <v>30</v>
      </c>
      <c r="AX1553" s="14" t="s">
        <v>73</v>
      </c>
      <c r="AY1553" s="250" t="s">
        <v>138</v>
      </c>
    </row>
    <row r="1554" s="13" customFormat="1">
      <c r="A1554" s="13"/>
      <c r="B1554" s="229"/>
      <c r="C1554" s="230"/>
      <c r="D1554" s="231" t="s">
        <v>149</v>
      </c>
      <c r="E1554" s="232" t="s">
        <v>1</v>
      </c>
      <c r="F1554" s="233" t="s">
        <v>301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149</v>
      </c>
      <c r="AU1554" s="239" t="s">
        <v>147</v>
      </c>
      <c r="AV1554" s="13" t="s">
        <v>81</v>
      </c>
      <c r="AW1554" s="13" t="s">
        <v>30</v>
      </c>
      <c r="AX1554" s="13" t="s">
        <v>73</v>
      </c>
      <c r="AY1554" s="239" t="s">
        <v>138</v>
      </c>
    </row>
    <row r="1555" s="14" customFormat="1">
      <c r="A1555" s="14"/>
      <c r="B1555" s="240"/>
      <c r="C1555" s="241"/>
      <c r="D1555" s="231" t="s">
        <v>149</v>
      </c>
      <c r="E1555" s="242" t="s">
        <v>1</v>
      </c>
      <c r="F1555" s="243" t="s">
        <v>1718</v>
      </c>
      <c r="G1555" s="241"/>
      <c r="H1555" s="244">
        <v>6.2000000000000002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149</v>
      </c>
      <c r="AU1555" s="250" t="s">
        <v>147</v>
      </c>
      <c r="AV1555" s="14" t="s">
        <v>147</v>
      </c>
      <c r="AW1555" s="14" t="s">
        <v>30</v>
      </c>
      <c r="AX1555" s="14" t="s">
        <v>73</v>
      </c>
      <c r="AY1555" s="250" t="s">
        <v>138</v>
      </c>
    </row>
    <row r="1556" s="15" customFormat="1">
      <c r="A1556" s="15"/>
      <c r="B1556" s="262"/>
      <c r="C1556" s="263"/>
      <c r="D1556" s="231" t="s">
        <v>149</v>
      </c>
      <c r="E1556" s="264" t="s">
        <v>1</v>
      </c>
      <c r="F1556" s="265" t="s">
        <v>165</v>
      </c>
      <c r="G1556" s="263"/>
      <c r="H1556" s="266">
        <v>9.1999999999999993</v>
      </c>
      <c r="I1556" s="267"/>
      <c r="J1556" s="263"/>
      <c r="K1556" s="263"/>
      <c r="L1556" s="268"/>
      <c r="M1556" s="269"/>
      <c r="N1556" s="270"/>
      <c r="O1556" s="270"/>
      <c r="P1556" s="270"/>
      <c r="Q1556" s="270"/>
      <c r="R1556" s="270"/>
      <c r="S1556" s="270"/>
      <c r="T1556" s="271"/>
      <c r="U1556" s="15"/>
      <c r="V1556" s="15"/>
      <c r="W1556" s="15"/>
      <c r="X1556" s="15"/>
      <c r="Y1556" s="15"/>
      <c r="Z1556" s="15"/>
      <c r="AA1556" s="15"/>
      <c r="AB1556" s="15"/>
      <c r="AC1556" s="15"/>
      <c r="AD1556" s="15"/>
      <c r="AE1556" s="15"/>
      <c r="AT1556" s="272" t="s">
        <v>149</v>
      </c>
      <c r="AU1556" s="272" t="s">
        <v>147</v>
      </c>
      <c r="AV1556" s="15" t="s">
        <v>146</v>
      </c>
      <c r="AW1556" s="15" t="s">
        <v>30</v>
      </c>
      <c r="AX1556" s="15" t="s">
        <v>81</v>
      </c>
      <c r="AY1556" s="272" t="s">
        <v>138</v>
      </c>
    </row>
    <row r="1557" s="2" customFormat="1" ht="24.15" customHeight="1">
      <c r="A1557" s="38"/>
      <c r="B1557" s="39"/>
      <c r="C1557" s="215" t="s">
        <v>1723</v>
      </c>
      <c r="D1557" s="215" t="s">
        <v>142</v>
      </c>
      <c r="E1557" s="216" t="s">
        <v>1724</v>
      </c>
      <c r="F1557" s="217" t="s">
        <v>1725</v>
      </c>
      <c r="G1557" s="218" t="s">
        <v>168</v>
      </c>
      <c r="H1557" s="219">
        <v>17.359999999999999</v>
      </c>
      <c r="I1557" s="220"/>
      <c r="J1557" s="221">
        <f>ROUND(I1557*H1557,2)</f>
        <v>0</v>
      </c>
      <c r="K1557" s="222"/>
      <c r="L1557" s="44"/>
      <c r="M1557" s="223" t="s">
        <v>1</v>
      </c>
      <c r="N1557" s="224" t="s">
        <v>39</v>
      </c>
      <c r="O1557" s="91"/>
      <c r="P1557" s="225">
        <f>O1557*H1557</f>
        <v>0</v>
      </c>
      <c r="Q1557" s="225">
        <v>0.00042999999999999999</v>
      </c>
      <c r="R1557" s="225">
        <f>Q1557*H1557</f>
        <v>0.0074647999999999997</v>
      </c>
      <c r="S1557" s="225">
        <v>0</v>
      </c>
      <c r="T1557" s="226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27" t="s">
        <v>401</v>
      </c>
      <c r="AT1557" s="227" t="s">
        <v>142</v>
      </c>
      <c r="AU1557" s="227" t="s">
        <v>147</v>
      </c>
      <c r="AY1557" s="17" t="s">
        <v>138</v>
      </c>
      <c r="BE1557" s="228">
        <f>IF(N1557="základní",J1557,0)</f>
        <v>0</v>
      </c>
      <c r="BF1557" s="228">
        <f>IF(N1557="snížená",J1557,0)</f>
        <v>0</v>
      </c>
      <c r="BG1557" s="228">
        <f>IF(N1557="zákl. přenesená",J1557,0)</f>
        <v>0</v>
      </c>
      <c r="BH1557" s="228">
        <f>IF(N1557="sníž. přenesená",J1557,0)</f>
        <v>0</v>
      </c>
      <c r="BI1557" s="228">
        <f>IF(N1557="nulová",J1557,0)</f>
        <v>0</v>
      </c>
      <c r="BJ1557" s="17" t="s">
        <v>147</v>
      </c>
      <c r="BK1557" s="228">
        <f>ROUND(I1557*H1557,2)</f>
        <v>0</v>
      </c>
      <c r="BL1557" s="17" t="s">
        <v>401</v>
      </c>
      <c r="BM1557" s="227" t="s">
        <v>1726</v>
      </c>
    </row>
    <row r="1558" s="13" customFormat="1">
      <c r="A1558" s="13"/>
      <c r="B1558" s="229"/>
      <c r="C1558" s="230"/>
      <c r="D1558" s="231" t="s">
        <v>149</v>
      </c>
      <c r="E1558" s="232" t="s">
        <v>1</v>
      </c>
      <c r="F1558" s="233" t="s">
        <v>189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149</v>
      </c>
      <c r="AU1558" s="239" t="s">
        <v>147</v>
      </c>
      <c r="AV1558" s="13" t="s">
        <v>81</v>
      </c>
      <c r="AW1558" s="13" t="s">
        <v>30</v>
      </c>
      <c r="AX1558" s="13" t="s">
        <v>73</v>
      </c>
      <c r="AY1558" s="239" t="s">
        <v>138</v>
      </c>
    </row>
    <row r="1559" s="14" customFormat="1">
      <c r="A1559" s="14"/>
      <c r="B1559" s="240"/>
      <c r="C1559" s="241"/>
      <c r="D1559" s="231" t="s">
        <v>149</v>
      </c>
      <c r="E1559" s="242" t="s">
        <v>1</v>
      </c>
      <c r="F1559" s="243" t="s">
        <v>887</v>
      </c>
      <c r="G1559" s="241"/>
      <c r="H1559" s="244">
        <v>5.8899999999999997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149</v>
      </c>
      <c r="AU1559" s="250" t="s">
        <v>147</v>
      </c>
      <c r="AV1559" s="14" t="s">
        <v>147</v>
      </c>
      <c r="AW1559" s="14" t="s">
        <v>30</v>
      </c>
      <c r="AX1559" s="14" t="s">
        <v>73</v>
      </c>
      <c r="AY1559" s="250" t="s">
        <v>138</v>
      </c>
    </row>
    <row r="1560" s="13" customFormat="1">
      <c r="A1560" s="13"/>
      <c r="B1560" s="229"/>
      <c r="C1560" s="230"/>
      <c r="D1560" s="231" t="s">
        <v>149</v>
      </c>
      <c r="E1560" s="232" t="s">
        <v>1</v>
      </c>
      <c r="F1560" s="233" t="s">
        <v>191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149</v>
      </c>
      <c r="AU1560" s="239" t="s">
        <v>147</v>
      </c>
      <c r="AV1560" s="13" t="s">
        <v>81</v>
      </c>
      <c r="AW1560" s="13" t="s">
        <v>30</v>
      </c>
      <c r="AX1560" s="13" t="s">
        <v>73</v>
      </c>
      <c r="AY1560" s="239" t="s">
        <v>138</v>
      </c>
    </row>
    <row r="1561" s="14" customFormat="1">
      <c r="A1561" s="14"/>
      <c r="B1561" s="240"/>
      <c r="C1561" s="241"/>
      <c r="D1561" s="231" t="s">
        <v>149</v>
      </c>
      <c r="E1561" s="242" t="s">
        <v>1</v>
      </c>
      <c r="F1561" s="243" t="s">
        <v>888</v>
      </c>
      <c r="G1561" s="241"/>
      <c r="H1561" s="244">
        <v>7.1299999999999999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149</v>
      </c>
      <c r="AU1561" s="250" t="s">
        <v>147</v>
      </c>
      <c r="AV1561" s="14" t="s">
        <v>147</v>
      </c>
      <c r="AW1561" s="14" t="s">
        <v>30</v>
      </c>
      <c r="AX1561" s="14" t="s">
        <v>73</v>
      </c>
      <c r="AY1561" s="250" t="s">
        <v>138</v>
      </c>
    </row>
    <row r="1562" s="13" customFormat="1">
      <c r="A1562" s="13"/>
      <c r="B1562" s="229"/>
      <c r="C1562" s="230"/>
      <c r="D1562" s="231" t="s">
        <v>149</v>
      </c>
      <c r="E1562" s="232" t="s">
        <v>1</v>
      </c>
      <c r="F1562" s="233" t="s">
        <v>193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149</v>
      </c>
      <c r="AU1562" s="239" t="s">
        <v>147</v>
      </c>
      <c r="AV1562" s="13" t="s">
        <v>81</v>
      </c>
      <c r="AW1562" s="13" t="s">
        <v>30</v>
      </c>
      <c r="AX1562" s="13" t="s">
        <v>73</v>
      </c>
      <c r="AY1562" s="239" t="s">
        <v>138</v>
      </c>
    </row>
    <row r="1563" s="14" customFormat="1">
      <c r="A1563" s="14"/>
      <c r="B1563" s="240"/>
      <c r="C1563" s="241"/>
      <c r="D1563" s="231" t="s">
        <v>149</v>
      </c>
      <c r="E1563" s="242" t="s">
        <v>1</v>
      </c>
      <c r="F1563" s="243" t="s">
        <v>889</v>
      </c>
      <c r="G1563" s="241"/>
      <c r="H1563" s="244">
        <v>4.3399999999999999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149</v>
      </c>
      <c r="AU1563" s="250" t="s">
        <v>147</v>
      </c>
      <c r="AV1563" s="14" t="s">
        <v>147</v>
      </c>
      <c r="AW1563" s="14" t="s">
        <v>30</v>
      </c>
      <c r="AX1563" s="14" t="s">
        <v>73</v>
      </c>
      <c r="AY1563" s="250" t="s">
        <v>138</v>
      </c>
    </row>
    <row r="1564" s="15" customFormat="1">
      <c r="A1564" s="15"/>
      <c r="B1564" s="262"/>
      <c r="C1564" s="263"/>
      <c r="D1564" s="231" t="s">
        <v>149</v>
      </c>
      <c r="E1564" s="264" t="s">
        <v>1</v>
      </c>
      <c r="F1564" s="265" t="s">
        <v>165</v>
      </c>
      <c r="G1564" s="263"/>
      <c r="H1564" s="266">
        <v>17.359999999999999</v>
      </c>
      <c r="I1564" s="267"/>
      <c r="J1564" s="263"/>
      <c r="K1564" s="263"/>
      <c r="L1564" s="268"/>
      <c r="M1564" s="269"/>
      <c r="N1564" s="270"/>
      <c r="O1564" s="270"/>
      <c r="P1564" s="270"/>
      <c r="Q1564" s="270"/>
      <c r="R1564" s="270"/>
      <c r="S1564" s="270"/>
      <c r="T1564" s="271"/>
      <c r="U1564" s="15"/>
      <c r="V1564" s="15"/>
      <c r="W1564" s="15"/>
      <c r="X1564" s="15"/>
      <c r="Y1564" s="15"/>
      <c r="Z1564" s="15"/>
      <c r="AA1564" s="15"/>
      <c r="AB1564" s="15"/>
      <c r="AC1564" s="15"/>
      <c r="AD1564" s="15"/>
      <c r="AE1564" s="15"/>
      <c r="AT1564" s="272" t="s">
        <v>149</v>
      </c>
      <c r="AU1564" s="272" t="s">
        <v>147</v>
      </c>
      <c r="AV1564" s="15" t="s">
        <v>146</v>
      </c>
      <c r="AW1564" s="15" t="s">
        <v>30</v>
      </c>
      <c r="AX1564" s="15" t="s">
        <v>81</v>
      </c>
      <c r="AY1564" s="272" t="s">
        <v>138</v>
      </c>
    </row>
    <row r="1565" s="2" customFormat="1" ht="24.15" customHeight="1">
      <c r="A1565" s="38"/>
      <c r="B1565" s="39"/>
      <c r="C1565" s="215" t="s">
        <v>1727</v>
      </c>
      <c r="D1565" s="215" t="s">
        <v>142</v>
      </c>
      <c r="E1565" s="216" t="s">
        <v>1728</v>
      </c>
      <c r="F1565" s="217" t="s">
        <v>1729</v>
      </c>
      <c r="G1565" s="218" t="s">
        <v>322</v>
      </c>
      <c r="H1565" s="219">
        <v>9.1999999999999993</v>
      </c>
      <c r="I1565" s="220"/>
      <c r="J1565" s="221">
        <f>ROUND(I1565*H1565,2)</f>
        <v>0</v>
      </c>
      <c r="K1565" s="222"/>
      <c r="L1565" s="44"/>
      <c r="M1565" s="223" t="s">
        <v>1</v>
      </c>
      <c r="N1565" s="224" t="s">
        <v>39</v>
      </c>
      <c r="O1565" s="91"/>
      <c r="P1565" s="225">
        <f>O1565*H1565</f>
        <v>0</v>
      </c>
      <c r="Q1565" s="225">
        <v>2.0000000000000002E-05</v>
      </c>
      <c r="R1565" s="225">
        <f>Q1565*H1565</f>
        <v>0.000184</v>
      </c>
      <c r="S1565" s="225">
        <v>0</v>
      </c>
      <c r="T1565" s="226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27" t="s">
        <v>401</v>
      </c>
      <c r="AT1565" s="227" t="s">
        <v>142</v>
      </c>
      <c r="AU1565" s="227" t="s">
        <v>147</v>
      </c>
      <c r="AY1565" s="17" t="s">
        <v>138</v>
      </c>
      <c r="BE1565" s="228">
        <f>IF(N1565="základní",J1565,0)</f>
        <v>0</v>
      </c>
      <c r="BF1565" s="228">
        <f>IF(N1565="snížená",J1565,0)</f>
        <v>0</v>
      </c>
      <c r="BG1565" s="228">
        <f>IF(N1565="zákl. přenesená",J1565,0)</f>
        <v>0</v>
      </c>
      <c r="BH1565" s="228">
        <f>IF(N1565="sníž. přenesená",J1565,0)</f>
        <v>0</v>
      </c>
      <c r="BI1565" s="228">
        <f>IF(N1565="nulová",J1565,0)</f>
        <v>0</v>
      </c>
      <c r="BJ1565" s="17" t="s">
        <v>147</v>
      </c>
      <c r="BK1565" s="228">
        <f>ROUND(I1565*H1565,2)</f>
        <v>0</v>
      </c>
      <c r="BL1565" s="17" t="s">
        <v>401</v>
      </c>
      <c r="BM1565" s="227" t="s">
        <v>1730</v>
      </c>
    </row>
    <row r="1566" s="13" customFormat="1">
      <c r="A1566" s="13"/>
      <c r="B1566" s="229"/>
      <c r="C1566" s="230"/>
      <c r="D1566" s="231" t="s">
        <v>149</v>
      </c>
      <c r="E1566" s="232" t="s">
        <v>1</v>
      </c>
      <c r="F1566" s="233" t="s">
        <v>990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149</v>
      </c>
      <c r="AU1566" s="239" t="s">
        <v>147</v>
      </c>
      <c r="AV1566" s="13" t="s">
        <v>81</v>
      </c>
      <c r="AW1566" s="13" t="s">
        <v>30</v>
      </c>
      <c r="AX1566" s="13" t="s">
        <v>73</v>
      </c>
      <c r="AY1566" s="239" t="s">
        <v>138</v>
      </c>
    </row>
    <row r="1567" s="14" customFormat="1">
      <c r="A1567" s="14"/>
      <c r="B1567" s="240"/>
      <c r="C1567" s="241"/>
      <c r="D1567" s="231" t="s">
        <v>149</v>
      </c>
      <c r="E1567" s="242" t="s">
        <v>1</v>
      </c>
      <c r="F1567" s="243" t="s">
        <v>81</v>
      </c>
      <c r="G1567" s="241"/>
      <c r="H1567" s="244">
        <v>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149</v>
      </c>
      <c r="AU1567" s="250" t="s">
        <v>147</v>
      </c>
      <c r="AV1567" s="14" t="s">
        <v>147</v>
      </c>
      <c r="AW1567" s="14" t="s">
        <v>30</v>
      </c>
      <c r="AX1567" s="14" t="s">
        <v>73</v>
      </c>
      <c r="AY1567" s="250" t="s">
        <v>138</v>
      </c>
    </row>
    <row r="1568" s="13" customFormat="1">
      <c r="A1568" s="13"/>
      <c r="B1568" s="229"/>
      <c r="C1568" s="230"/>
      <c r="D1568" s="231" t="s">
        <v>149</v>
      </c>
      <c r="E1568" s="232" t="s">
        <v>1</v>
      </c>
      <c r="F1568" s="233" t="s">
        <v>988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149</v>
      </c>
      <c r="AU1568" s="239" t="s">
        <v>147</v>
      </c>
      <c r="AV1568" s="13" t="s">
        <v>81</v>
      </c>
      <c r="AW1568" s="13" t="s">
        <v>30</v>
      </c>
      <c r="AX1568" s="13" t="s">
        <v>73</v>
      </c>
      <c r="AY1568" s="239" t="s">
        <v>138</v>
      </c>
    </row>
    <row r="1569" s="14" customFormat="1">
      <c r="A1569" s="14"/>
      <c r="B1569" s="240"/>
      <c r="C1569" s="241"/>
      <c r="D1569" s="231" t="s">
        <v>149</v>
      </c>
      <c r="E1569" s="242" t="s">
        <v>1</v>
      </c>
      <c r="F1569" s="243" t="s">
        <v>81</v>
      </c>
      <c r="G1569" s="241"/>
      <c r="H1569" s="244">
        <v>1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149</v>
      </c>
      <c r="AU1569" s="250" t="s">
        <v>147</v>
      </c>
      <c r="AV1569" s="14" t="s">
        <v>147</v>
      </c>
      <c r="AW1569" s="14" t="s">
        <v>30</v>
      </c>
      <c r="AX1569" s="14" t="s">
        <v>73</v>
      </c>
      <c r="AY1569" s="250" t="s">
        <v>138</v>
      </c>
    </row>
    <row r="1570" s="13" customFormat="1">
      <c r="A1570" s="13"/>
      <c r="B1570" s="229"/>
      <c r="C1570" s="230"/>
      <c r="D1570" s="231" t="s">
        <v>149</v>
      </c>
      <c r="E1570" s="232" t="s">
        <v>1</v>
      </c>
      <c r="F1570" s="233" t="s">
        <v>744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149</v>
      </c>
      <c r="AU1570" s="239" t="s">
        <v>147</v>
      </c>
      <c r="AV1570" s="13" t="s">
        <v>81</v>
      </c>
      <c r="AW1570" s="13" t="s">
        <v>30</v>
      </c>
      <c r="AX1570" s="13" t="s">
        <v>73</v>
      </c>
      <c r="AY1570" s="239" t="s">
        <v>138</v>
      </c>
    </row>
    <row r="1571" s="14" customFormat="1">
      <c r="A1571" s="14"/>
      <c r="B1571" s="240"/>
      <c r="C1571" s="241"/>
      <c r="D1571" s="231" t="s">
        <v>149</v>
      </c>
      <c r="E1571" s="242" t="s">
        <v>1</v>
      </c>
      <c r="F1571" s="243" t="s">
        <v>81</v>
      </c>
      <c r="G1571" s="241"/>
      <c r="H1571" s="244">
        <v>1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149</v>
      </c>
      <c r="AU1571" s="250" t="s">
        <v>147</v>
      </c>
      <c r="AV1571" s="14" t="s">
        <v>147</v>
      </c>
      <c r="AW1571" s="14" t="s">
        <v>30</v>
      </c>
      <c r="AX1571" s="14" t="s">
        <v>73</v>
      </c>
      <c r="AY1571" s="250" t="s">
        <v>138</v>
      </c>
    </row>
    <row r="1572" s="13" customFormat="1">
      <c r="A1572" s="13"/>
      <c r="B1572" s="229"/>
      <c r="C1572" s="230"/>
      <c r="D1572" s="231" t="s">
        <v>149</v>
      </c>
      <c r="E1572" s="232" t="s">
        <v>1</v>
      </c>
      <c r="F1572" s="233" t="s">
        <v>301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149</v>
      </c>
      <c r="AU1572" s="239" t="s">
        <v>147</v>
      </c>
      <c r="AV1572" s="13" t="s">
        <v>81</v>
      </c>
      <c r="AW1572" s="13" t="s">
        <v>30</v>
      </c>
      <c r="AX1572" s="13" t="s">
        <v>73</v>
      </c>
      <c r="AY1572" s="239" t="s">
        <v>138</v>
      </c>
    </row>
    <row r="1573" s="14" customFormat="1">
      <c r="A1573" s="14"/>
      <c r="B1573" s="240"/>
      <c r="C1573" s="241"/>
      <c r="D1573" s="231" t="s">
        <v>149</v>
      </c>
      <c r="E1573" s="242" t="s">
        <v>1</v>
      </c>
      <c r="F1573" s="243" t="s">
        <v>1718</v>
      </c>
      <c r="G1573" s="241"/>
      <c r="H1573" s="244">
        <v>6.2000000000000002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149</v>
      </c>
      <c r="AU1573" s="250" t="s">
        <v>147</v>
      </c>
      <c r="AV1573" s="14" t="s">
        <v>147</v>
      </c>
      <c r="AW1573" s="14" t="s">
        <v>30</v>
      </c>
      <c r="AX1573" s="14" t="s">
        <v>73</v>
      </c>
      <c r="AY1573" s="250" t="s">
        <v>138</v>
      </c>
    </row>
    <row r="1574" s="15" customFormat="1">
      <c r="A1574" s="15"/>
      <c r="B1574" s="262"/>
      <c r="C1574" s="263"/>
      <c r="D1574" s="231" t="s">
        <v>149</v>
      </c>
      <c r="E1574" s="264" t="s">
        <v>1</v>
      </c>
      <c r="F1574" s="265" t="s">
        <v>165</v>
      </c>
      <c r="G1574" s="263"/>
      <c r="H1574" s="266">
        <v>9.1999999999999993</v>
      </c>
      <c r="I1574" s="267"/>
      <c r="J1574" s="263"/>
      <c r="K1574" s="263"/>
      <c r="L1574" s="268"/>
      <c r="M1574" s="269"/>
      <c r="N1574" s="270"/>
      <c r="O1574" s="270"/>
      <c r="P1574" s="270"/>
      <c r="Q1574" s="270"/>
      <c r="R1574" s="270"/>
      <c r="S1574" s="270"/>
      <c r="T1574" s="271"/>
      <c r="U1574" s="15"/>
      <c r="V1574" s="15"/>
      <c r="W1574" s="15"/>
      <c r="X1574" s="15"/>
      <c r="Y1574" s="15"/>
      <c r="Z1574" s="15"/>
      <c r="AA1574" s="15"/>
      <c r="AB1574" s="15"/>
      <c r="AC1574" s="15"/>
      <c r="AD1574" s="15"/>
      <c r="AE1574" s="15"/>
      <c r="AT1574" s="272" t="s">
        <v>149</v>
      </c>
      <c r="AU1574" s="272" t="s">
        <v>147</v>
      </c>
      <c r="AV1574" s="15" t="s">
        <v>146</v>
      </c>
      <c r="AW1574" s="15" t="s">
        <v>30</v>
      </c>
      <c r="AX1574" s="15" t="s">
        <v>81</v>
      </c>
      <c r="AY1574" s="272" t="s">
        <v>138</v>
      </c>
    </row>
    <row r="1575" s="2" customFormat="1" ht="24.15" customHeight="1">
      <c r="A1575" s="38"/>
      <c r="B1575" s="39"/>
      <c r="C1575" s="215" t="s">
        <v>1731</v>
      </c>
      <c r="D1575" s="215" t="s">
        <v>142</v>
      </c>
      <c r="E1575" s="216" t="s">
        <v>1732</v>
      </c>
      <c r="F1575" s="217" t="s">
        <v>1733</v>
      </c>
      <c r="G1575" s="218" t="s">
        <v>168</v>
      </c>
      <c r="H1575" s="219">
        <v>17.359999999999999</v>
      </c>
      <c r="I1575" s="220"/>
      <c r="J1575" s="221">
        <f>ROUND(I1575*H1575,2)</f>
        <v>0</v>
      </c>
      <c r="K1575" s="222"/>
      <c r="L1575" s="44"/>
      <c r="M1575" s="223" t="s">
        <v>1</v>
      </c>
      <c r="N1575" s="224" t="s">
        <v>39</v>
      </c>
      <c r="O1575" s="91"/>
      <c r="P1575" s="225">
        <f>O1575*H1575</f>
        <v>0</v>
      </c>
      <c r="Q1575" s="225">
        <v>4.0000000000000003E-05</v>
      </c>
      <c r="R1575" s="225">
        <f>Q1575*H1575</f>
        <v>0.00069440000000000007</v>
      </c>
      <c r="S1575" s="225">
        <v>0</v>
      </c>
      <c r="T1575" s="226">
        <f>S1575*H1575</f>
        <v>0</v>
      </c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R1575" s="227" t="s">
        <v>401</v>
      </c>
      <c r="AT1575" s="227" t="s">
        <v>142</v>
      </c>
      <c r="AU1575" s="227" t="s">
        <v>147</v>
      </c>
      <c r="AY1575" s="17" t="s">
        <v>138</v>
      </c>
      <c r="BE1575" s="228">
        <f>IF(N1575="základní",J1575,0)</f>
        <v>0</v>
      </c>
      <c r="BF1575" s="228">
        <f>IF(N1575="snížená",J1575,0)</f>
        <v>0</v>
      </c>
      <c r="BG1575" s="228">
        <f>IF(N1575="zákl. přenesená",J1575,0)</f>
        <v>0</v>
      </c>
      <c r="BH1575" s="228">
        <f>IF(N1575="sníž. přenesená",J1575,0)</f>
        <v>0</v>
      </c>
      <c r="BI1575" s="228">
        <f>IF(N1575="nulová",J1575,0)</f>
        <v>0</v>
      </c>
      <c r="BJ1575" s="17" t="s">
        <v>147</v>
      </c>
      <c r="BK1575" s="228">
        <f>ROUND(I1575*H1575,2)</f>
        <v>0</v>
      </c>
      <c r="BL1575" s="17" t="s">
        <v>401</v>
      </c>
      <c r="BM1575" s="227" t="s">
        <v>1734</v>
      </c>
    </row>
    <row r="1576" s="13" customFormat="1">
      <c r="A1576" s="13"/>
      <c r="B1576" s="229"/>
      <c r="C1576" s="230"/>
      <c r="D1576" s="231" t="s">
        <v>149</v>
      </c>
      <c r="E1576" s="232" t="s">
        <v>1</v>
      </c>
      <c r="F1576" s="233" t="s">
        <v>189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149</v>
      </c>
      <c r="AU1576" s="239" t="s">
        <v>147</v>
      </c>
      <c r="AV1576" s="13" t="s">
        <v>81</v>
      </c>
      <c r="AW1576" s="13" t="s">
        <v>30</v>
      </c>
      <c r="AX1576" s="13" t="s">
        <v>73</v>
      </c>
      <c r="AY1576" s="239" t="s">
        <v>138</v>
      </c>
    </row>
    <row r="1577" s="14" customFormat="1">
      <c r="A1577" s="14"/>
      <c r="B1577" s="240"/>
      <c r="C1577" s="241"/>
      <c r="D1577" s="231" t="s">
        <v>149</v>
      </c>
      <c r="E1577" s="242" t="s">
        <v>1</v>
      </c>
      <c r="F1577" s="243" t="s">
        <v>887</v>
      </c>
      <c r="G1577" s="241"/>
      <c r="H1577" s="244">
        <v>5.8899999999999997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149</v>
      </c>
      <c r="AU1577" s="250" t="s">
        <v>147</v>
      </c>
      <c r="AV1577" s="14" t="s">
        <v>147</v>
      </c>
      <c r="AW1577" s="14" t="s">
        <v>30</v>
      </c>
      <c r="AX1577" s="14" t="s">
        <v>73</v>
      </c>
      <c r="AY1577" s="250" t="s">
        <v>138</v>
      </c>
    </row>
    <row r="1578" s="13" customFormat="1">
      <c r="A1578" s="13"/>
      <c r="B1578" s="229"/>
      <c r="C1578" s="230"/>
      <c r="D1578" s="231" t="s">
        <v>149</v>
      </c>
      <c r="E1578" s="232" t="s">
        <v>1</v>
      </c>
      <c r="F1578" s="233" t="s">
        <v>191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149</v>
      </c>
      <c r="AU1578" s="239" t="s">
        <v>147</v>
      </c>
      <c r="AV1578" s="13" t="s">
        <v>81</v>
      </c>
      <c r="AW1578" s="13" t="s">
        <v>30</v>
      </c>
      <c r="AX1578" s="13" t="s">
        <v>73</v>
      </c>
      <c r="AY1578" s="239" t="s">
        <v>138</v>
      </c>
    </row>
    <row r="1579" s="14" customFormat="1">
      <c r="A1579" s="14"/>
      <c r="B1579" s="240"/>
      <c r="C1579" s="241"/>
      <c r="D1579" s="231" t="s">
        <v>149</v>
      </c>
      <c r="E1579" s="242" t="s">
        <v>1</v>
      </c>
      <c r="F1579" s="243" t="s">
        <v>888</v>
      </c>
      <c r="G1579" s="241"/>
      <c r="H1579" s="244">
        <v>7.1299999999999999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149</v>
      </c>
      <c r="AU1579" s="250" t="s">
        <v>147</v>
      </c>
      <c r="AV1579" s="14" t="s">
        <v>147</v>
      </c>
      <c r="AW1579" s="14" t="s">
        <v>30</v>
      </c>
      <c r="AX1579" s="14" t="s">
        <v>73</v>
      </c>
      <c r="AY1579" s="250" t="s">
        <v>138</v>
      </c>
    </row>
    <row r="1580" s="13" customFormat="1">
      <c r="A1580" s="13"/>
      <c r="B1580" s="229"/>
      <c r="C1580" s="230"/>
      <c r="D1580" s="231" t="s">
        <v>149</v>
      </c>
      <c r="E1580" s="232" t="s">
        <v>1</v>
      </c>
      <c r="F1580" s="233" t="s">
        <v>193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149</v>
      </c>
      <c r="AU1580" s="239" t="s">
        <v>147</v>
      </c>
      <c r="AV1580" s="13" t="s">
        <v>81</v>
      </c>
      <c r="AW1580" s="13" t="s">
        <v>30</v>
      </c>
      <c r="AX1580" s="13" t="s">
        <v>73</v>
      </c>
      <c r="AY1580" s="239" t="s">
        <v>138</v>
      </c>
    </row>
    <row r="1581" s="14" customFormat="1">
      <c r="A1581" s="14"/>
      <c r="B1581" s="240"/>
      <c r="C1581" s="241"/>
      <c r="D1581" s="231" t="s">
        <v>149</v>
      </c>
      <c r="E1581" s="242" t="s">
        <v>1</v>
      </c>
      <c r="F1581" s="243" t="s">
        <v>889</v>
      </c>
      <c r="G1581" s="241"/>
      <c r="H1581" s="244">
        <v>4.3399999999999999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149</v>
      </c>
      <c r="AU1581" s="250" t="s">
        <v>147</v>
      </c>
      <c r="AV1581" s="14" t="s">
        <v>147</v>
      </c>
      <c r="AW1581" s="14" t="s">
        <v>30</v>
      </c>
      <c r="AX1581" s="14" t="s">
        <v>73</v>
      </c>
      <c r="AY1581" s="250" t="s">
        <v>138</v>
      </c>
    </row>
    <row r="1582" s="15" customFormat="1">
      <c r="A1582" s="15"/>
      <c r="B1582" s="262"/>
      <c r="C1582" s="263"/>
      <c r="D1582" s="231" t="s">
        <v>149</v>
      </c>
      <c r="E1582" s="264" t="s">
        <v>1</v>
      </c>
      <c r="F1582" s="265" t="s">
        <v>165</v>
      </c>
      <c r="G1582" s="263"/>
      <c r="H1582" s="266">
        <v>17.359999999999999</v>
      </c>
      <c r="I1582" s="267"/>
      <c r="J1582" s="263"/>
      <c r="K1582" s="263"/>
      <c r="L1582" s="268"/>
      <c r="M1582" s="269"/>
      <c r="N1582" s="270"/>
      <c r="O1582" s="270"/>
      <c r="P1582" s="270"/>
      <c r="Q1582" s="270"/>
      <c r="R1582" s="270"/>
      <c r="S1582" s="270"/>
      <c r="T1582" s="271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72" t="s">
        <v>149</v>
      </c>
      <c r="AU1582" s="272" t="s">
        <v>147</v>
      </c>
      <c r="AV1582" s="15" t="s">
        <v>146</v>
      </c>
      <c r="AW1582" s="15" t="s">
        <v>30</v>
      </c>
      <c r="AX1582" s="15" t="s">
        <v>81</v>
      </c>
      <c r="AY1582" s="272" t="s">
        <v>138</v>
      </c>
    </row>
    <row r="1583" s="12" customFormat="1" ht="22.8" customHeight="1">
      <c r="A1583" s="12"/>
      <c r="B1583" s="199"/>
      <c r="C1583" s="200"/>
      <c r="D1583" s="201" t="s">
        <v>72</v>
      </c>
      <c r="E1583" s="213" t="s">
        <v>1735</v>
      </c>
      <c r="F1583" s="213" t="s">
        <v>1736</v>
      </c>
      <c r="G1583" s="200"/>
      <c r="H1583" s="200"/>
      <c r="I1583" s="203"/>
      <c r="J1583" s="214">
        <f>BK1583</f>
        <v>0</v>
      </c>
      <c r="K1583" s="200"/>
      <c r="L1583" s="205"/>
      <c r="M1583" s="206"/>
      <c r="N1583" s="207"/>
      <c r="O1583" s="207"/>
      <c r="P1583" s="208">
        <f>SUM(P1584:P1792)</f>
        <v>0</v>
      </c>
      <c r="Q1583" s="207"/>
      <c r="R1583" s="208">
        <f>SUM(R1584:R1792)</f>
        <v>0.35073872</v>
      </c>
      <c r="S1583" s="207"/>
      <c r="T1583" s="209">
        <f>SUM(T1584:T1792)</f>
        <v>0.11050672</v>
      </c>
      <c r="U1583" s="12"/>
      <c r="V1583" s="12"/>
      <c r="W1583" s="12"/>
      <c r="X1583" s="12"/>
      <c r="Y1583" s="12"/>
      <c r="Z1583" s="12"/>
      <c r="AA1583" s="12"/>
      <c r="AB1583" s="12"/>
      <c r="AC1583" s="12"/>
      <c r="AD1583" s="12"/>
      <c r="AE1583" s="12"/>
      <c r="AR1583" s="210" t="s">
        <v>147</v>
      </c>
      <c r="AT1583" s="211" t="s">
        <v>72</v>
      </c>
      <c r="AU1583" s="211" t="s">
        <v>81</v>
      </c>
      <c r="AY1583" s="210" t="s">
        <v>138</v>
      </c>
      <c r="BK1583" s="212">
        <f>SUM(BK1584:BK1792)</f>
        <v>0</v>
      </c>
    </row>
    <row r="1584" s="2" customFormat="1" ht="24.15" customHeight="1">
      <c r="A1584" s="38"/>
      <c r="B1584" s="39"/>
      <c r="C1584" s="215" t="s">
        <v>1737</v>
      </c>
      <c r="D1584" s="215" t="s">
        <v>142</v>
      </c>
      <c r="E1584" s="216" t="s">
        <v>1738</v>
      </c>
      <c r="F1584" s="217" t="s">
        <v>1739</v>
      </c>
      <c r="G1584" s="218" t="s">
        <v>168</v>
      </c>
      <c r="H1584" s="219">
        <v>240.232</v>
      </c>
      <c r="I1584" s="220"/>
      <c r="J1584" s="221">
        <f>ROUND(I1584*H1584,2)</f>
        <v>0</v>
      </c>
      <c r="K1584" s="222"/>
      <c r="L1584" s="44"/>
      <c r="M1584" s="223" t="s">
        <v>1</v>
      </c>
      <c r="N1584" s="224" t="s">
        <v>39</v>
      </c>
      <c r="O1584" s="91"/>
      <c r="P1584" s="225">
        <f>O1584*H1584</f>
        <v>0</v>
      </c>
      <c r="Q1584" s="225">
        <v>0</v>
      </c>
      <c r="R1584" s="225">
        <f>Q1584*H1584</f>
        <v>0</v>
      </c>
      <c r="S1584" s="225">
        <v>0</v>
      </c>
      <c r="T1584" s="226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27" t="s">
        <v>401</v>
      </c>
      <c r="AT1584" s="227" t="s">
        <v>142</v>
      </c>
      <c r="AU1584" s="227" t="s">
        <v>147</v>
      </c>
      <c r="AY1584" s="17" t="s">
        <v>138</v>
      </c>
      <c r="BE1584" s="228">
        <f>IF(N1584="základní",J1584,0)</f>
        <v>0</v>
      </c>
      <c r="BF1584" s="228">
        <f>IF(N1584="snížená",J1584,0)</f>
        <v>0</v>
      </c>
      <c r="BG1584" s="228">
        <f>IF(N1584="zákl. přenesená",J1584,0)</f>
        <v>0</v>
      </c>
      <c r="BH1584" s="228">
        <f>IF(N1584="sníž. přenesená",J1584,0)</f>
        <v>0</v>
      </c>
      <c r="BI1584" s="228">
        <f>IF(N1584="nulová",J1584,0)</f>
        <v>0</v>
      </c>
      <c r="BJ1584" s="17" t="s">
        <v>147</v>
      </c>
      <c r="BK1584" s="228">
        <f>ROUND(I1584*H1584,2)</f>
        <v>0</v>
      </c>
      <c r="BL1584" s="17" t="s">
        <v>401</v>
      </c>
      <c r="BM1584" s="227" t="s">
        <v>1740</v>
      </c>
    </row>
    <row r="1585" s="13" customFormat="1">
      <c r="A1585" s="13"/>
      <c r="B1585" s="229"/>
      <c r="C1585" s="230"/>
      <c r="D1585" s="231" t="s">
        <v>149</v>
      </c>
      <c r="E1585" s="232" t="s">
        <v>1</v>
      </c>
      <c r="F1585" s="233" t="s">
        <v>1741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149</v>
      </c>
      <c r="AU1585" s="239" t="s">
        <v>147</v>
      </c>
      <c r="AV1585" s="13" t="s">
        <v>81</v>
      </c>
      <c r="AW1585" s="13" t="s">
        <v>30</v>
      </c>
      <c r="AX1585" s="13" t="s">
        <v>73</v>
      </c>
      <c r="AY1585" s="239" t="s">
        <v>138</v>
      </c>
    </row>
    <row r="1586" s="13" customFormat="1">
      <c r="A1586" s="13"/>
      <c r="B1586" s="229"/>
      <c r="C1586" s="230"/>
      <c r="D1586" s="231" t="s">
        <v>149</v>
      </c>
      <c r="E1586" s="232" t="s">
        <v>1</v>
      </c>
      <c r="F1586" s="233" t="s">
        <v>183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149</v>
      </c>
      <c r="AU1586" s="239" t="s">
        <v>147</v>
      </c>
      <c r="AV1586" s="13" t="s">
        <v>81</v>
      </c>
      <c r="AW1586" s="13" t="s">
        <v>30</v>
      </c>
      <c r="AX1586" s="13" t="s">
        <v>73</v>
      </c>
      <c r="AY1586" s="239" t="s">
        <v>138</v>
      </c>
    </row>
    <row r="1587" s="14" customFormat="1">
      <c r="A1587" s="14"/>
      <c r="B1587" s="240"/>
      <c r="C1587" s="241"/>
      <c r="D1587" s="231" t="s">
        <v>149</v>
      </c>
      <c r="E1587" s="242" t="s">
        <v>1</v>
      </c>
      <c r="F1587" s="243" t="s">
        <v>184</v>
      </c>
      <c r="G1587" s="241"/>
      <c r="H1587" s="244">
        <v>6.5510000000000002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149</v>
      </c>
      <c r="AU1587" s="250" t="s">
        <v>147</v>
      </c>
      <c r="AV1587" s="14" t="s">
        <v>147</v>
      </c>
      <c r="AW1587" s="14" t="s">
        <v>30</v>
      </c>
      <c r="AX1587" s="14" t="s">
        <v>73</v>
      </c>
      <c r="AY1587" s="250" t="s">
        <v>138</v>
      </c>
    </row>
    <row r="1588" s="13" customFormat="1">
      <c r="A1588" s="13"/>
      <c r="B1588" s="229"/>
      <c r="C1588" s="230"/>
      <c r="D1588" s="231" t="s">
        <v>149</v>
      </c>
      <c r="E1588" s="232" t="s">
        <v>1</v>
      </c>
      <c r="F1588" s="233" t="s">
        <v>185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149</v>
      </c>
      <c r="AU1588" s="239" t="s">
        <v>147</v>
      </c>
      <c r="AV1588" s="13" t="s">
        <v>81</v>
      </c>
      <c r="AW1588" s="13" t="s">
        <v>30</v>
      </c>
      <c r="AX1588" s="13" t="s">
        <v>73</v>
      </c>
      <c r="AY1588" s="239" t="s">
        <v>138</v>
      </c>
    </row>
    <row r="1589" s="14" customFormat="1">
      <c r="A1589" s="14"/>
      <c r="B1589" s="240"/>
      <c r="C1589" s="241"/>
      <c r="D1589" s="231" t="s">
        <v>149</v>
      </c>
      <c r="E1589" s="242" t="s">
        <v>1</v>
      </c>
      <c r="F1589" s="243" t="s">
        <v>186</v>
      </c>
      <c r="G1589" s="241"/>
      <c r="H1589" s="244">
        <v>1.7070000000000001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149</v>
      </c>
      <c r="AU1589" s="250" t="s">
        <v>147</v>
      </c>
      <c r="AV1589" s="14" t="s">
        <v>147</v>
      </c>
      <c r="AW1589" s="14" t="s">
        <v>30</v>
      </c>
      <c r="AX1589" s="14" t="s">
        <v>73</v>
      </c>
      <c r="AY1589" s="250" t="s">
        <v>138</v>
      </c>
    </row>
    <row r="1590" s="13" customFormat="1">
      <c r="A1590" s="13"/>
      <c r="B1590" s="229"/>
      <c r="C1590" s="230"/>
      <c r="D1590" s="231" t="s">
        <v>149</v>
      </c>
      <c r="E1590" s="232" t="s">
        <v>1</v>
      </c>
      <c r="F1590" s="233" t="s">
        <v>187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149</v>
      </c>
      <c r="AU1590" s="239" t="s">
        <v>147</v>
      </c>
      <c r="AV1590" s="13" t="s">
        <v>81</v>
      </c>
      <c r="AW1590" s="13" t="s">
        <v>30</v>
      </c>
      <c r="AX1590" s="13" t="s">
        <v>73</v>
      </c>
      <c r="AY1590" s="239" t="s">
        <v>138</v>
      </c>
    </row>
    <row r="1591" s="14" customFormat="1">
      <c r="A1591" s="14"/>
      <c r="B1591" s="240"/>
      <c r="C1591" s="241"/>
      <c r="D1591" s="231" t="s">
        <v>149</v>
      </c>
      <c r="E1591" s="242" t="s">
        <v>1</v>
      </c>
      <c r="F1591" s="243" t="s">
        <v>188</v>
      </c>
      <c r="G1591" s="241"/>
      <c r="H1591" s="244">
        <v>2.944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149</v>
      </c>
      <c r="AU1591" s="250" t="s">
        <v>147</v>
      </c>
      <c r="AV1591" s="14" t="s">
        <v>147</v>
      </c>
      <c r="AW1591" s="14" t="s">
        <v>30</v>
      </c>
      <c r="AX1591" s="14" t="s">
        <v>73</v>
      </c>
      <c r="AY1591" s="250" t="s">
        <v>138</v>
      </c>
    </row>
    <row r="1592" s="13" customFormat="1">
      <c r="A1592" s="13"/>
      <c r="B1592" s="229"/>
      <c r="C1592" s="230"/>
      <c r="D1592" s="231" t="s">
        <v>149</v>
      </c>
      <c r="E1592" s="232" t="s">
        <v>1</v>
      </c>
      <c r="F1592" s="233" t="s">
        <v>189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149</v>
      </c>
      <c r="AU1592" s="239" t="s">
        <v>147</v>
      </c>
      <c r="AV1592" s="13" t="s">
        <v>81</v>
      </c>
      <c r="AW1592" s="13" t="s">
        <v>30</v>
      </c>
      <c r="AX1592" s="13" t="s">
        <v>73</v>
      </c>
      <c r="AY1592" s="239" t="s">
        <v>138</v>
      </c>
    </row>
    <row r="1593" s="14" customFormat="1">
      <c r="A1593" s="14"/>
      <c r="B1593" s="240"/>
      <c r="C1593" s="241"/>
      <c r="D1593" s="231" t="s">
        <v>149</v>
      </c>
      <c r="E1593" s="242" t="s">
        <v>1</v>
      </c>
      <c r="F1593" s="243" t="s">
        <v>190</v>
      </c>
      <c r="G1593" s="241"/>
      <c r="H1593" s="244">
        <v>13.906000000000001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149</v>
      </c>
      <c r="AU1593" s="250" t="s">
        <v>147</v>
      </c>
      <c r="AV1593" s="14" t="s">
        <v>147</v>
      </c>
      <c r="AW1593" s="14" t="s">
        <v>30</v>
      </c>
      <c r="AX1593" s="14" t="s">
        <v>73</v>
      </c>
      <c r="AY1593" s="250" t="s">
        <v>138</v>
      </c>
    </row>
    <row r="1594" s="13" customFormat="1">
      <c r="A1594" s="13"/>
      <c r="B1594" s="229"/>
      <c r="C1594" s="230"/>
      <c r="D1594" s="231" t="s">
        <v>149</v>
      </c>
      <c r="E1594" s="232" t="s">
        <v>1</v>
      </c>
      <c r="F1594" s="233" t="s">
        <v>191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149</v>
      </c>
      <c r="AU1594" s="239" t="s">
        <v>147</v>
      </c>
      <c r="AV1594" s="13" t="s">
        <v>81</v>
      </c>
      <c r="AW1594" s="13" t="s">
        <v>30</v>
      </c>
      <c r="AX1594" s="13" t="s">
        <v>73</v>
      </c>
      <c r="AY1594" s="239" t="s">
        <v>138</v>
      </c>
    </row>
    <row r="1595" s="14" customFormat="1">
      <c r="A1595" s="14"/>
      <c r="B1595" s="240"/>
      <c r="C1595" s="241"/>
      <c r="D1595" s="231" t="s">
        <v>149</v>
      </c>
      <c r="E1595" s="242" t="s">
        <v>1</v>
      </c>
      <c r="F1595" s="243" t="s">
        <v>192</v>
      </c>
      <c r="G1595" s="241"/>
      <c r="H1595" s="244">
        <v>17.992000000000001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149</v>
      </c>
      <c r="AU1595" s="250" t="s">
        <v>147</v>
      </c>
      <c r="AV1595" s="14" t="s">
        <v>147</v>
      </c>
      <c r="AW1595" s="14" t="s">
        <v>30</v>
      </c>
      <c r="AX1595" s="14" t="s">
        <v>73</v>
      </c>
      <c r="AY1595" s="250" t="s">
        <v>138</v>
      </c>
    </row>
    <row r="1596" s="13" customFormat="1">
      <c r="A1596" s="13"/>
      <c r="B1596" s="229"/>
      <c r="C1596" s="230"/>
      <c r="D1596" s="231" t="s">
        <v>149</v>
      </c>
      <c r="E1596" s="232" t="s">
        <v>1</v>
      </c>
      <c r="F1596" s="233" t="s">
        <v>193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149</v>
      </c>
      <c r="AU1596" s="239" t="s">
        <v>147</v>
      </c>
      <c r="AV1596" s="13" t="s">
        <v>81</v>
      </c>
      <c r="AW1596" s="13" t="s">
        <v>30</v>
      </c>
      <c r="AX1596" s="13" t="s">
        <v>73</v>
      </c>
      <c r="AY1596" s="239" t="s">
        <v>138</v>
      </c>
    </row>
    <row r="1597" s="14" customFormat="1">
      <c r="A1597" s="14"/>
      <c r="B1597" s="240"/>
      <c r="C1597" s="241"/>
      <c r="D1597" s="231" t="s">
        <v>149</v>
      </c>
      <c r="E1597" s="242" t="s">
        <v>1</v>
      </c>
      <c r="F1597" s="243" t="s">
        <v>194</v>
      </c>
      <c r="G1597" s="241"/>
      <c r="H1597" s="244">
        <v>13.121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149</v>
      </c>
      <c r="AU1597" s="250" t="s">
        <v>147</v>
      </c>
      <c r="AV1597" s="14" t="s">
        <v>147</v>
      </c>
      <c r="AW1597" s="14" t="s">
        <v>30</v>
      </c>
      <c r="AX1597" s="14" t="s">
        <v>73</v>
      </c>
      <c r="AY1597" s="250" t="s">
        <v>138</v>
      </c>
    </row>
    <row r="1598" s="13" customFormat="1">
      <c r="A1598" s="13"/>
      <c r="B1598" s="229"/>
      <c r="C1598" s="230"/>
      <c r="D1598" s="231" t="s">
        <v>149</v>
      </c>
      <c r="E1598" s="232" t="s">
        <v>1</v>
      </c>
      <c r="F1598" s="233" t="s">
        <v>1742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149</v>
      </c>
      <c r="AU1598" s="239" t="s">
        <v>147</v>
      </c>
      <c r="AV1598" s="13" t="s">
        <v>81</v>
      </c>
      <c r="AW1598" s="13" t="s">
        <v>30</v>
      </c>
      <c r="AX1598" s="13" t="s">
        <v>73</v>
      </c>
      <c r="AY1598" s="239" t="s">
        <v>138</v>
      </c>
    </row>
    <row r="1599" s="13" customFormat="1">
      <c r="A1599" s="13"/>
      <c r="B1599" s="229"/>
      <c r="C1599" s="230"/>
      <c r="D1599" s="231" t="s">
        <v>149</v>
      </c>
      <c r="E1599" s="232" t="s">
        <v>1</v>
      </c>
      <c r="F1599" s="233" t="s">
        <v>183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149</v>
      </c>
      <c r="AU1599" s="239" t="s">
        <v>147</v>
      </c>
      <c r="AV1599" s="13" t="s">
        <v>81</v>
      </c>
      <c r="AW1599" s="13" t="s">
        <v>30</v>
      </c>
      <c r="AX1599" s="13" t="s">
        <v>73</v>
      </c>
      <c r="AY1599" s="239" t="s">
        <v>138</v>
      </c>
    </row>
    <row r="1600" s="14" customFormat="1">
      <c r="A1600" s="14"/>
      <c r="B1600" s="240"/>
      <c r="C1600" s="241"/>
      <c r="D1600" s="231" t="s">
        <v>149</v>
      </c>
      <c r="E1600" s="242" t="s">
        <v>1</v>
      </c>
      <c r="F1600" s="243" t="s">
        <v>218</v>
      </c>
      <c r="G1600" s="241"/>
      <c r="H1600" s="244">
        <v>32.420000000000002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149</v>
      </c>
      <c r="AU1600" s="250" t="s">
        <v>147</v>
      </c>
      <c r="AV1600" s="14" t="s">
        <v>147</v>
      </c>
      <c r="AW1600" s="14" t="s">
        <v>30</v>
      </c>
      <c r="AX1600" s="14" t="s">
        <v>73</v>
      </c>
      <c r="AY1600" s="250" t="s">
        <v>138</v>
      </c>
    </row>
    <row r="1601" s="13" customFormat="1">
      <c r="A1601" s="13"/>
      <c r="B1601" s="229"/>
      <c r="C1601" s="230"/>
      <c r="D1601" s="231" t="s">
        <v>149</v>
      </c>
      <c r="E1601" s="232" t="s">
        <v>1</v>
      </c>
      <c r="F1601" s="233" t="s">
        <v>219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149</v>
      </c>
      <c r="AU1601" s="239" t="s">
        <v>147</v>
      </c>
      <c r="AV1601" s="13" t="s">
        <v>81</v>
      </c>
      <c r="AW1601" s="13" t="s">
        <v>30</v>
      </c>
      <c r="AX1601" s="13" t="s">
        <v>73</v>
      </c>
      <c r="AY1601" s="239" t="s">
        <v>138</v>
      </c>
    </row>
    <row r="1602" s="14" customFormat="1">
      <c r="A1602" s="14"/>
      <c r="B1602" s="240"/>
      <c r="C1602" s="241"/>
      <c r="D1602" s="231" t="s">
        <v>149</v>
      </c>
      <c r="E1602" s="242" t="s">
        <v>1</v>
      </c>
      <c r="F1602" s="243" t="s">
        <v>220</v>
      </c>
      <c r="G1602" s="241"/>
      <c r="H1602" s="244">
        <v>15.962999999999999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149</v>
      </c>
      <c r="AU1602" s="250" t="s">
        <v>147</v>
      </c>
      <c r="AV1602" s="14" t="s">
        <v>147</v>
      </c>
      <c r="AW1602" s="14" t="s">
        <v>30</v>
      </c>
      <c r="AX1602" s="14" t="s">
        <v>73</v>
      </c>
      <c r="AY1602" s="250" t="s">
        <v>138</v>
      </c>
    </row>
    <row r="1603" s="13" customFormat="1">
      <c r="A1603" s="13"/>
      <c r="B1603" s="229"/>
      <c r="C1603" s="230"/>
      <c r="D1603" s="231" t="s">
        <v>149</v>
      </c>
      <c r="E1603" s="232" t="s">
        <v>1</v>
      </c>
      <c r="F1603" s="233" t="s">
        <v>221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149</v>
      </c>
      <c r="AU1603" s="239" t="s">
        <v>147</v>
      </c>
      <c r="AV1603" s="13" t="s">
        <v>81</v>
      </c>
      <c r="AW1603" s="13" t="s">
        <v>30</v>
      </c>
      <c r="AX1603" s="13" t="s">
        <v>73</v>
      </c>
      <c r="AY1603" s="239" t="s">
        <v>138</v>
      </c>
    </row>
    <row r="1604" s="14" customFormat="1">
      <c r="A1604" s="14"/>
      <c r="B1604" s="240"/>
      <c r="C1604" s="241"/>
      <c r="D1604" s="231" t="s">
        <v>149</v>
      </c>
      <c r="E1604" s="242" t="s">
        <v>1</v>
      </c>
      <c r="F1604" s="243" t="s">
        <v>222</v>
      </c>
      <c r="G1604" s="241"/>
      <c r="H1604" s="244">
        <v>21.716999999999999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149</v>
      </c>
      <c r="AU1604" s="250" t="s">
        <v>147</v>
      </c>
      <c r="AV1604" s="14" t="s">
        <v>147</v>
      </c>
      <c r="AW1604" s="14" t="s">
        <v>30</v>
      </c>
      <c r="AX1604" s="14" t="s">
        <v>73</v>
      </c>
      <c r="AY1604" s="250" t="s">
        <v>138</v>
      </c>
    </row>
    <row r="1605" s="14" customFormat="1">
      <c r="A1605" s="14"/>
      <c r="B1605" s="240"/>
      <c r="C1605" s="241"/>
      <c r="D1605" s="231" t="s">
        <v>149</v>
      </c>
      <c r="E1605" s="242" t="s">
        <v>1</v>
      </c>
      <c r="F1605" s="243" t="s">
        <v>223</v>
      </c>
      <c r="G1605" s="241"/>
      <c r="H1605" s="244">
        <v>-10.037000000000001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149</v>
      </c>
      <c r="AU1605" s="250" t="s">
        <v>147</v>
      </c>
      <c r="AV1605" s="14" t="s">
        <v>147</v>
      </c>
      <c r="AW1605" s="14" t="s">
        <v>30</v>
      </c>
      <c r="AX1605" s="14" t="s">
        <v>73</v>
      </c>
      <c r="AY1605" s="250" t="s">
        <v>138</v>
      </c>
    </row>
    <row r="1606" s="13" customFormat="1">
      <c r="A1606" s="13"/>
      <c r="B1606" s="229"/>
      <c r="C1606" s="230"/>
      <c r="D1606" s="231" t="s">
        <v>149</v>
      </c>
      <c r="E1606" s="232" t="s">
        <v>1</v>
      </c>
      <c r="F1606" s="233" t="s">
        <v>224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149</v>
      </c>
      <c r="AU1606" s="239" t="s">
        <v>147</v>
      </c>
      <c r="AV1606" s="13" t="s">
        <v>81</v>
      </c>
      <c r="AW1606" s="13" t="s">
        <v>30</v>
      </c>
      <c r="AX1606" s="13" t="s">
        <v>73</v>
      </c>
      <c r="AY1606" s="239" t="s">
        <v>138</v>
      </c>
    </row>
    <row r="1607" s="14" customFormat="1">
      <c r="A1607" s="14"/>
      <c r="B1607" s="240"/>
      <c r="C1607" s="241"/>
      <c r="D1607" s="231" t="s">
        <v>149</v>
      </c>
      <c r="E1607" s="242" t="s">
        <v>1</v>
      </c>
      <c r="F1607" s="243" t="s">
        <v>225</v>
      </c>
      <c r="G1607" s="241"/>
      <c r="H1607" s="244">
        <v>39.889000000000003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149</v>
      </c>
      <c r="AU1607" s="250" t="s">
        <v>147</v>
      </c>
      <c r="AV1607" s="14" t="s">
        <v>147</v>
      </c>
      <c r="AW1607" s="14" t="s">
        <v>30</v>
      </c>
      <c r="AX1607" s="14" t="s">
        <v>73</v>
      </c>
      <c r="AY1607" s="250" t="s">
        <v>138</v>
      </c>
    </row>
    <row r="1608" s="13" customFormat="1">
      <c r="A1608" s="13"/>
      <c r="B1608" s="229"/>
      <c r="C1608" s="230"/>
      <c r="D1608" s="231" t="s">
        <v>149</v>
      </c>
      <c r="E1608" s="232" t="s">
        <v>1</v>
      </c>
      <c r="F1608" s="233" t="s">
        <v>226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149</v>
      </c>
      <c r="AU1608" s="239" t="s">
        <v>147</v>
      </c>
      <c r="AV1608" s="13" t="s">
        <v>81</v>
      </c>
      <c r="AW1608" s="13" t="s">
        <v>30</v>
      </c>
      <c r="AX1608" s="13" t="s">
        <v>73</v>
      </c>
      <c r="AY1608" s="239" t="s">
        <v>138</v>
      </c>
    </row>
    <row r="1609" s="14" customFormat="1">
      <c r="A1609" s="14"/>
      <c r="B1609" s="240"/>
      <c r="C1609" s="241"/>
      <c r="D1609" s="231" t="s">
        <v>149</v>
      </c>
      <c r="E1609" s="242" t="s">
        <v>1</v>
      </c>
      <c r="F1609" s="243" t="s">
        <v>227</v>
      </c>
      <c r="G1609" s="241"/>
      <c r="H1609" s="244">
        <v>45.341000000000001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149</v>
      </c>
      <c r="AU1609" s="250" t="s">
        <v>147</v>
      </c>
      <c r="AV1609" s="14" t="s">
        <v>147</v>
      </c>
      <c r="AW1609" s="14" t="s">
        <v>30</v>
      </c>
      <c r="AX1609" s="14" t="s">
        <v>73</v>
      </c>
      <c r="AY1609" s="250" t="s">
        <v>138</v>
      </c>
    </row>
    <row r="1610" s="13" customFormat="1">
      <c r="A1610" s="13"/>
      <c r="B1610" s="229"/>
      <c r="C1610" s="230"/>
      <c r="D1610" s="231" t="s">
        <v>149</v>
      </c>
      <c r="E1610" s="232" t="s">
        <v>1</v>
      </c>
      <c r="F1610" s="233" t="s">
        <v>193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149</v>
      </c>
      <c r="AU1610" s="239" t="s">
        <v>147</v>
      </c>
      <c r="AV1610" s="13" t="s">
        <v>81</v>
      </c>
      <c r="AW1610" s="13" t="s">
        <v>30</v>
      </c>
      <c r="AX1610" s="13" t="s">
        <v>73</v>
      </c>
      <c r="AY1610" s="239" t="s">
        <v>138</v>
      </c>
    </row>
    <row r="1611" s="14" customFormat="1">
      <c r="A1611" s="14"/>
      <c r="B1611" s="240"/>
      <c r="C1611" s="241"/>
      <c r="D1611" s="231" t="s">
        <v>149</v>
      </c>
      <c r="E1611" s="242" t="s">
        <v>1</v>
      </c>
      <c r="F1611" s="243" t="s">
        <v>228</v>
      </c>
      <c r="G1611" s="241"/>
      <c r="H1611" s="244">
        <v>38.718000000000004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149</v>
      </c>
      <c r="AU1611" s="250" t="s">
        <v>147</v>
      </c>
      <c r="AV1611" s="14" t="s">
        <v>147</v>
      </c>
      <c r="AW1611" s="14" t="s">
        <v>30</v>
      </c>
      <c r="AX1611" s="14" t="s">
        <v>73</v>
      </c>
      <c r="AY1611" s="250" t="s">
        <v>138</v>
      </c>
    </row>
    <row r="1612" s="15" customFormat="1">
      <c r="A1612" s="15"/>
      <c r="B1612" s="262"/>
      <c r="C1612" s="263"/>
      <c r="D1612" s="231" t="s">
        <v>149</v>
      </c>
      <c r="E1612" s="264" t="s">
        <v>1</v>
      </c>
      <c r="F1612" s="265" t="s">
        <v>165</v>
      </c>
      <c r="G1612" s="263"/>
      <c r="H1612" s="266">
        <v>240.23200000000003</v>
      </c>
      <c r="I1612" s="267"/>
      <c r="J1612" s="263"/>
      <c r="K1612" s="263"/>
      <c r="L1612" s="268"/>
      <c r="M1612" s="269"/>
      <c r="N1612" s="270"/>
      <c r="O1612" s="270"/>
      <c r="P1612" s="270"/>
      <c r="Q1612" s="270"/>
      <c r="R1612" s="270"/>
      <c r="S1612" s="270"/>
      <c r="T1612" s="271"/>
      <c r="U1612" s="15"/>
      <c r="V1612" s="15"/>
      <c r="W1612" s="15"/>
      <c r="X1612" s="15"/>
      <c r="Y1612" s="15"/>
      <c r="Z1612" s="15"/>
      <c r="AA1612" s="15"/>
      <c r="AB1612" s="15"/>
      <c r="AC1612" s="15"/>
      <c r="AD1612" s="15"/>
      <c r="AE1612" s="15"/>
      <c r="AT1612" s="272" t="s">
        <v>149</v>
      </c>
      <c r="AU1612" s="272" t="s">
        <v>147</v>
      </c>
      <c r="AV1612" s="15" t="s">
        <v>146</v>
      </c>
      <c r="AW1612" s="15" t="s">
        <v>30</v>
      </c>
      <c r="AX1612" s="15" t="s">
        <v>81</v>
      </c>
      <c r="AY1612" s="272" t="s">
        <v>138</v>
      </c>
    </row>
    <row r="1613" s="2" customFormat="1" ht="24.15" customHeight="1">
      <c r="A1613" s="38"/>
      <c r="B1613" s="39"/>
      <c r="C1613" s="215" t="s">
        <v>1743</v>
      </c>
      <c r="D1613" s="215" t="s">
        <v>142</v>
      </c>
      <c r="E1613" s="216" t="s">
        <v>1744</v>
      </c>
      <c r="F1613" s="217" t="s">
        <v>1745</v>
      </c>
      <c r="G1613" s="218" t="s">
        <v>168</v>
      </c>
      <c r="H1613" s="219">
        <v>240.232</v>
      </c>
      <c r="I1613" s="220"/>
      <c r="J1613" s="221">
        <f>ROUND(I1613*H1613,2)</f>
        <v>0</v>
      </c>
      <c r="K1613" s="222"/>
      <c r="L1613" s="44"/>
      <c r="M1613" s="223" t="s">
        <v>1</v>
      </c>
      <c r="N1613" s="224" t="s">
        <v>39</v>
      </c>
      <c r="O1613" s="91"/>
      <c r="P1613" s="225">
        <f>O1613*H1613</f>
        <v>0</v>
      </c>
      <c r="Q1613" s="225">
        <v>0</v>
      </c>
      <c r="R1613" s="225">
        <f>Q1613*H1613</f>
        <v>0</v>
      </c>
      <c r="S1613" s="225">
        <v>0.00014999999999999999</v>
      </c>
      <c r="T1613" s="226">
        <f>S1613*H1613</f>
        <v>0.036034799999999999</v>
      </c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  <c r="AE1613" s="38"/>
      <c r="AR1613" s="227" t="s">
        <v>401</v>
      </c>
      <c r="AT1613" s="227" t="s">
        <v>142</v>
      </c>
      <c r="AU1613" s="227" t="s">
        <v>147</v>
      </c>
      <c r="AY1613" s="17" t="s">
        <v>138</v>
      </c>
      <c r="BE1613" s="228">
        <f>IF(N1613="základní",J1613,0)</f>
        <v>0</v>
      </c>
      <c r="BF1613" s="228">
        <f>IF(N1613="snížená",J1613,0)</f>
        <v>0</v>
      </c>
      <c r="BG1613" s="228">
        <f>IF(N1613="zákl. přenesená",J1613,0)</f>
        <v>0</v>
      </c>
      <c r="BH1613" s="228">
        <f>IF(N1613="sníž. přenesená",J1613,0)</f>
        <v>0</v>
      </c>
      <c r="BI1613" s="228">
        <f>IF(N1613="nulová",J1613,0)</f>
        <v>0</v>
      </c>
      <c r="BJ1613" s="17" t="s">
        <v>147</v>
      </c>
      <c r="BK1613" s="228">
        <f>ROUND(I1613*H1613,2)</f>
        <v>0</v>
      </c>
      <c r="BL1613" s="17" t="s">
        <v>401</v>
      </c>
      <c r="BM1613" s="227" t="s">
        <v>1746</v>
      </c>
    </row>
    <row r="1614" s="13" customFormat="1">
      <c r="A1614" s="13"/>
      <c r="B1614" s="229"/>
      <c r="C1614" s="230"/>
      <c r="D1614" s="231" t="s">
        <v>149</v>
      </c>
      <c r="E1614" s="232" t="s">
        <v>1</v>
      </c>
      <c r="F1614" s="233" t="s">
        <v>1741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149</v>
      </c>
      <c r="AU1614" s="239" t="s">
        <v>147</v>
      </c>
      <c r="AV1614" s="13" t="s">
        <v>81</v>
      </c>
      <c r="AW1614" s="13" t="s">
        <v>30</v>
      </c>
      <c r="AX1614" s="13" t="s">
        <v>73</v>
      </c>
      <c r="AY1614" s="239" t="s">
        <v>138</v>
      </c>
    </row>
    <row r="1615" s="13" customFormat="1">
      <c r="A1615" s="13"/>
      <c r="B1615" s="229"/>
      <c r="C1615" s="230"/>
      <c r="D1615" s="231" t="s">
        <v>149</v>
      </c>
      <c r="E1615" s="232" t="s">
        <v>1</v>
      </c>
      <c r="F1615" s="233" t="s">
        <v>183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149</v>
      </c>
      <c r="AU1615" s="239" t="s">
        <v>147</v>
      </c>
      <c r="AV1615" s="13" t="s">
        <v>81</v>
      </c>
      <c r="AW1615" s="13" t="s">
        <v>30</v>
      </c>
      <c r="AX1615" s="13" t="s">
        <v>73</v>
      </c>
      <c r="AY1615" s="239" t="s">
        <v>138</v>
      </c>
    </row>
    <row r="1616" s="14" customFormat="1">
      <c r="A1616" s="14"/>
      <c r="B1616" s="240"/>
      <c r="C1616" s="241"/>
      <c r="D1616" s="231" t="s">
        <v>149</v>
      </c>
      <c r="E1616" s="242" t="s">
        <v>1</v>
      </c>
      <c r="F1616" s="243" t="s">
        <v>184</v>
      </c>
      <c r="G1616" s="241"/>
      <c r="H1616" s="244">
        <v>6.5510000000000002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149</v>
      </c>
      <c r="AU1616" s="250" t="s">
        <v>147</v>
      </c>
      <c r="AV1616" s="14" t="s">
        <v>147</v>
      </c>
      <c r="AW1616" s="14" t="s">
        <v>30</v>
      </c>
      <c r="AX1616" s="14" t="s">
        <v>73</v>
      </c>
      <c r="AY1616" s="250" t="s">
        <v>138</v>
      </c>
    </row>
    <row r="1617" s="13" customFormat="1">
      <c r="A1617" s="13"/>
      <c r="B1617" s="229"/>
      <c r="C1617" s="230"/>
      <c r="D1617" s="231" t="s">
        <v>149</v>
      </c>
      <c r="E1617" s="232" t="s">
        <v>1</v>
      </c>
      <c r="F1617" s="233" t="s">
        <v>185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149</v>
      </c>
      <c r="AU1617" s="239" t="s">
        <v>147</v>
      </c>
      <c r="AV1617" s="13" t="s">
        <v>81</v>
      </c>
      <c r="AW1617" s="13" t="s">
        <v>30</v>
      </c>
      <c r="AX1617" s="13" t="s">
        <v>73</v>
      </c>
      <c r="AY1617" s="239" t="s">
        <v>138</v>
      </c>
    </row>
    <row r="1618" s="14" customFormat="1">
      <c r="A1618" s="14"/>
      <c r="B1618" s="240"/>
      <c r="C1618" s="241"/>
      <c r="D1618" s="231" t="s">
        <v>149</v>
      </c>
      <c r="E1618" s="242" t="s">
        <v>1</v>
      </c>
      <c r="F1618" s="243" t="s">
        <v>186</v>
      </c>
      <c r="G1618" s="241"/>
      <c r="H1618" s="244">
        <v>1.7070000000000001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149</v>
      </c>
      <c r="AU1618" s="250" t="s">
        <v>147</v>
      </c>
      <c r="AV1618" s="14" t="s">
        <v>147</v>
      </c>
      <c r="AW1618" s="14" t="s">
        <v>30</v>
      </c>
      <c r="AX1618" s="14" t="s">
        <v>73</v>
      </c>
      <c r="AY1618" s="250" t="s">
        <v>138</v>
      </c>
    </row>
    <row r="1619" s="13" customFormat="1">
      <c r="A1619" s="13"/>
      <c r="B1619" s="229"/>
      <c r="C1619" s="230"/>
      <c r="D1619" s="231" t="s">
        <v>149</v>
      </c>
      <c r="E1619" s="232" t="s">
        <v>1</v>
      </c>
      <c r="F1619" s="233" t="s">
        <v>187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149</v>
      </c>
      <c r="AU1619" s="239" t="s">
        <v>147</v>
      </c>
      <c r="AV1619" s="13" t="s">
        <v>81</v>
      </c>
      <c r="AW1619" s="13" t="s">
        <v>30</v>
      </c>
      <c r="AX1619" s="13" t="s">
        <v>73</v>
      </c>
      <c r="AY1619" s="239" t="s">
        <v>138</v>
      </c>
    </row>
    <row r="1620" s="14" customFormat="1">
      <c r="A1620" s="14"/>
      <c r="B1620" s="240"/>
      <c r="C1620" s="241"/>
      <c r="D1620" s="231" t="s">
        <v>149</v>
      </c>
      <c r="E1620" s="242" t="s">
        <v>1</v>
      </c>
      <c r="F1620" s="243" t="s">
        <v>188</v>
      </c>
      <c r="G1620" s="241"/>
      <c r="H1620" s="244">
        <v>2.944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149</v>
      </c>
      <c r="AU1620" s="250" t="s">
        <v>147</v>
      </c>
      <c r="AV1620" s="14" t="s">
        <v>147</v>
      </c>
      <c r="AW1620" s="14" t="s">
        <v>30</v>
      </c>
      <c r="AX1620" s="14" t="s">
        <v>73</v>
      </c>
      <c r="AY1620" s="250" t="s">
        <v>138</v>
      </c>
    </row>
    <row r="1621" s="13" customFormat="1">
      <c r="A1621" s="13"/>
      <c r="B1621" s="229"/>
      <c r="C1621" s="230"/>
      <c r="D1621" s="231" t="s">
        <v>149</v>
      </c>
      <c r="E1621" s="232" t="s">
        <v>1</v>
      </c>
      <c r="F1621" s="233" t="s">
        <v>189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149</v>
      </c>
      <c r="AU1621" s="239" t="s">
        <v>147</v>
      </c>
      <c r="AV1621" s="13" t="s">
        <v>81</v>
      </c>
      <c r="AW1621" s="13" t="s">
        <v>30</v>
      </c>
      <c r="AX1621" s="13" t="s">
        <v>73</v>
      </c>
      <c r="AY1621" s="239" t="s">
        <v>138</v>
      </c>
    </row>
    <row r="1622" s="14" customFormat="1">
      <c r="A1622" s="14"/>
      <c r="B1622" s="240"/>
      <c r="C1622" s="241"/>
      <c r="D1622" s="231" t="s">
        <v>149</v>
      </c>
      <c r="E1622" s="242" t="s">
        <v>1</v>
      </c>
      <c r="F1622" s="243" t="s">
        <v>190</v>
      </c>
      <c r="G1622" s="241"/>
      <c r="H1622" s="244">
        <v>13.906000000000001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149</v>
      </c>
      <c r="AU1622" s="250" t="s">
        <v>147</v>
      </c>
      <c r="AV1622" s="14" t="s">
        <v>147</v>
      </c>
      <c r="AW1622" s="14" t="s">
        <v>30</v>
      </c>
      <c r="AX1622" s="14" t="s">
        <v>73</v>
      </c>
      <c r="AY1622" s="250" t="s">
        <v>138</v>
      </c>
    </row>
    <row r="1623" s="13" customFormat="1">
      <c r="A1623" s="13"/>
      <c r="B1623" s="229"/>
      <c r="C1623" s="230"/>
      <c r="D1623" s="231" t="s">
        <v>149</v>
      </c>
      <c r="E1623" s="232" t="s">
        <v>1</v>
      </c>
      <c r="F1623" s="233" t="s">
        <v>191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149</v>
      </c>
      <c r="AU1623" s="239" t="s">
        <v>147</v>
      </c>
      <c r="AV1623" s="13" t="s">
        <v>81</v>
      </c>
      <c r="AW1623" s="13" t="s">
        <v>30</v>
      </c>
      <c r="AX1623" s="13" t="s">
        <v>73</v>
      </c>
      <c r="AY1623" s="239" t="s">
        <v>138</v>
      </c>
    </row>
    <row r="1624" s="14" customFormat="1">
      <c r="A1624" s="14"/>
      <c r="B1624" s="240"/>
      <c r="C1624" s="241"/>
      <c r="D1624" s="231" t="s">
        <v>149</v>
      </c>
      <c r="E1624" s="242" t="s">
        <v>1</v>
      </c>
      <c r="F1624" s="243" t="s">
        <v>192</v>
      </c>
      <c r="G1624" s="241"/>
      <c r="H1624" s="244">
        <v>17.992000000000001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149</v>
      </c>
      <c r="AU1624" s="250" t="s">
        <v>147</v>
      </c>
      <c r="AV1624" s="14" t="s">
        <v>147</v>
      </c>
      <c r="AW1624" s="14" t="s">
        <v>30</v>
      </c>
      <c r="AX1624" s="14" t="s">
        <v>73</v>
      </c>
      <c r="AY1624" s="250" t="s">
        <v>138</v>
      </c>
    </row>
    <row r="1625" s="13" customFormat="1">
      <c r="A1625" s="13"/>
      <c r="B1625" s="229"/>
      <c r="C1625" s="230"/>
      <c r="D1625" s="231" t="s">
        <v>149</v>
      </c>
      <c r="E1625" s="232" t="s">
        <v>1</v>
      </c>
      <c r="F1625" s="233" t="s">
        <v>193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149</v>
      </c>
      <c r="AU1625" s="239" t="s">
        <v>147</v>
      </c>
      <c r="AV1625" s="13" t="s">
        <v>81</v>
      </c>
      <c r="AW1625" s="13" t="s">
        <v>30</v>
      </c>
      <c r="AX1625" s="13" t="s">
        <v>73</v>
      </c>
      <c r="AY1625" s="239" t="s">
        <v>138</v>
      </c>
    </row>
    <row r="1626" s="14" customFormat="1">
      <c r="A1626" s="14"/>
      <c r="B1626" s="240"/>
      <c r="C1626" s="241"/>
      <c r="D1626" s="231" t="s">
        <v>149</v>
      </c>
      <c r="E1626" s="242" t="s">
        <v>1</v>
      </c>
      <c r="F1626" s="243" t="s">
        <v>194</v>
      </c>
      <c r="G1626" s="241"/>
      <c r="H1626" s="244">
        <v>13.121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149</v>
      </c>
      <c r="AU1626" s="250" t="s">
        <v>147</v>
      </c>
      <c r="AV1626" s="14" t="s">
        <v>147</v>
      </c>
      <c r="AW1626" s="14" t="s">
        <v>30</v>
      </c>
      <c r="AX1626" s="14" t="s">
        <v>73</v>
      </c>
      <c r="AY1626" s="250" t="s">
        <v>138</v>
      </c>
    </row>
    <row r="1627" s="13" customFormat="1">
      <c r="A1627" s="13"/>
      <c r="B1627" s="229"/>
      <c r="C1627" s="230"/>
      <c r="D1627" s="231" t="s">
        <v>149</v>
      </c>
      <c r="E1627" s="232" t="s">
        <v>1</v>
      </c>
      <c r="F1627" s="233" t="s">
        <v>1742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149</v>
      </c>
      <c r="AU1627" s="239" t="s">
        <v>147</v>
      </c>
      <c r="AV1627" s="13" t="s">
        <v>81</v>
      </c>
      <c r="AW1627" s="13" t="s">
        <v>30</v>
      </c>
      <c r="AX1627" s="13" t="s">
        <v>73</v>
      </c>
      <c r="AY1627" s="239" t="s">
        <v>138</v>
      </c>
    </row>
    <row r="1628" s="13" customFormat="1">
      <c r="A1628" s="13"/>
      <c r="B1628" s="229"/>
      <c r="C1628" s="230"/>
      <c r="D1628" s="231" t="s">
        <v>149</v>
      </c>
      <c r="E1628" s="232" t="s">
        <v>1</v>
      </c>
      <c r="F1628" s="233" t="s">
        <v>183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149</v>
      </c>
      <c r="AU1628" s="239" t="s">
        <v>147</v>
      </c>
      <c r="AV1628" s="13" t="s">
        <v>81</v>
      </c>
      <c r="AW1628" s="13" t="s">
        <v>30</v>
      </c>
      <c r="AX1628" s="13" t="s">
        <v>73</v>
      </c>
      <c r="AY1628" s="239" t="s">
        <v>138</v>
      </c>
    </row>
    <row r="1629" s="14" customFormat="1">
      <c r="A1629" s="14"/>
      <c r="B1629" s="240"/>
      <c r="C1629" s="241"/>
      <c r="D1629" s="231" t="s">
        <v>149</v>
      </c>
      <c r="E1629" s="242" t="s">
        <v>1</v>
      </c>
      <c r="F1629" s="243" t="s">
        <v>218</v>
      </c>
      <c r="G1629" s="241"/>
      <c r="H1629" s="244">
        <v>32.420000000000002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149</v>
      </c>
      <c r="AU1629" s="250" t="s">
        <v>147</v>
      </c>
      <c r="AV1629" s="14" t="s">
        <v>147</v>
      </c>
      <c r="AW1629" s="14" t="s">
        <v>30</v>
      </c>
      <c r="AX1629" s="14" t="s">
        <v>73</v>
      </c>
      <c r="AY1629" s="250" t="s">
        <v>138</v>
      </c>
    </row>
    <row r="1630" s="13" customFormat="1">
      <c r="A1630" s="13"/>
      <c r="B1630" s="229"/>
      <c r="C1630" s="230"/>
      <c r="D1630" s="231" t="s">
        <v>149</v>
      </c>
      <c r="E1630" s="232" t="s">
        <v>1</v>
      </c>
      <c r="F1630" s="233" t="s">
        <v>219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149</v>
      </c>
      <c r="AU1630" s="239" t="s">
        <v>147</v>
      </c>
      <c r="AV1630" s="13" t="s">
        <v>81</v>
      </c>
      <c r="AW1630" s="13" t="s">
        <v>30</v>
      </c>
      <c r="AX1630" s="13" t="s">
        <v>73</v>
      </c>
      <c r="AY1630" s="239" t="s">
        <v>138</v>
      </c>
    </row>
    <row r="1631" s="14" customFormat="1">
      <c r="A1631" s="14"/>
      <c r="B1631" s="240"/>
      <c r="C1631" s="241"/>
      <c r="D1631" s="231" t="s">
        <v>149</v>
      </c>
      <c r="E1631" s="242" t="s">
        <v>1</v>
      </c>
      <c r="F1631" s="243" t="s">
        <v>220</v>
      </c>
      <c r="G1631" s="241"/>
      <c r="H1631" s="244">
        <v>15.962999999999999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149</v>
      </c>
      <c r="AU1631" s="250" t="s">
        <v>147</v>
      </c>
      <c r="AV1631" s="14" t="s">
        <v>147</v>
      </c>
      <c r="AW1631" s="14" t="s">
        <v>30</v>
      </c>
      <c r="AX1631" s="14" t="s">
        <v>73</v>
      </c>
      <c r="AY1631" s="250" t="s">
        <v>138</v>
      </c>
    </row>
    <row r="1632" s="13" customFormat="1">
      <c r="A1632" s="13"/>
      <c r="B1632" s="229"/>
      <c r="C1632" s="230"/>
      <c r="D1632" s="231" t="s">
        <v>149</v>
      </c>
      <c r="E1632" s="232" t="s">
        <v>1</v>
      </c>
      <c r="F1632" s="233" t="s">
        <v>221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149</v>
      </c>
      <c r="AU1632" s="239" t="s">
        <v>147</v>
      </c>
      <c r="AV1632" s="13" t="s">
        <v>81</v>
      </c>
      <c r="AW1632" s="13" t="s">
        <v>30</v>
      </c>
      <c r="AX1632" s="13" t="s">
        <v>73</v>
      </c>
      <c r="AY1632" s="239" t="s">
        <v>138</v>
      </c>
    </row>
    <row r="1633" s="14" customFormat="1">
      <c r="A1633" s="14"/>
      <c r="B1633" s="240"/>
      <c r="C1633" s="241"/>
      <c r="D1633" s="231" t="s">
        <v>149</v>
      </c>
      <c r="E1633" s="242" t="s">
        <v>1</v>
      </c>
      <c r="F1633" s="243" t="s">
        <v>222</v>
      </c>
      <c r="G1633" s="241"/>
      <c r="H1633" s="244">
        <v>21.716999999999999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149</v>
      </c>
      <c r="AU1633" s="250" t="s">
        <v>147</v>
      </c>
      <c r="AV1633" s="14" t="s">
        <v>147</v>
      </c>
      <c r="AW1633" s="14" t="s">
        <v>30</v>
      </c>
      <c r="AX1633" s="14" t="s">
        <v>73</v>
      </c>
      <c r="AY1633" s="250" t="s">
        <v>138</v>
      </c>
    </row>
    <row r="1634" s="14" customFormat="1">
      <c r="A1634" s="14"/>
      <c r="B1634" s="240"/>
      <c r="C1634" s="241"/>
      <c r="D1634" s="231" t="s">
        <v>149</v>
      </c>
      <c r="E1634" s="242" t="s">
        <v>1</v>
      </c>
      <c r="F1634" s="243" t="s">
        <v>223</v>
      </c>
      <c r="G1634" s="241"/>
      <c r="H1634" s="244">
        <v>-10.037000000000001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149</v>
      </c>
      <c r="AU1634" s="250" t="s">
        <v>147</v>
      </c>
      <c r="AV1634" s="14" t="s">
        <v>147</v>
      </c>
      <c r="AW1634" s="14" t="s">
        <v>30</v>
      </c>
      <c r="AX1634" s="14" t="s">
        <v>73</v>
      </c>
      <c r="AY1634" s="250" t="s">
        <v>138</v>
      </c>
    </row>
    <row r="1635" s="13" customFormat="1">
      <c r="A1635" s="13"/>
      <c r="B1635" s="229"/>
      <c r="C1635" s="230"/>
      <c r="D1635" s="231" t="s">
        <v>149</v>
      </c>
      <c r="E1635" s="232" t="s">
        <v>1</v>
      </c>
      <c r="F1635" s="233" t="s">
        <v>224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149</v>
      </c>
      <c r="AU1635" s="239" t="s">
        <v>147</v>
      </c>
      <c r="AV1635" s="13" t="s">
        <v>81</v>
      </c>
      <c r="AW1635" s="13" t="s">
        <v>30</v>
      </c>
      <c r="AX1635" s="13" t="s">
        <v>73</v>
      </c>
      <c r="AY1635" s="239" t="s">
        <v>138</v>
      </c>
    </row>
    <row r="1636" s="14" customFormat="1">
      <c r="A1636" s="14"/>
      <c r="B1636" s="240"/>
      <c r="C1636" s="241"/>
      <c r="D1636" s="231" t="s">
        <v>149</v>
      </c>
      <c r="E1636" s="242" t="s">
        <v>1</v>
      </c>
      <c r="F1636" s="243" t="s">
        <v>225</v>
      </c>
      <c r="G1636" s="241"/>
      <c r="H1636" s="244">
        <v>39.889000000000003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149</v>
      </c>
      <c r="AU1636" s="250" t="s">
        <v>147</v>
      </c>
      <c r="AV1636" s="14" t="s">
        <v>147</v>
      </c>
      <c r="AW1636" s="14" t="s">
        <v>30</v>
      </c>
      <c r="AX1636" s="14" t="s">
        <v>73</v>
      </c>
      <c r="AY1636" s="250" t="s">
        <v>138</v>
      </c>
    </row>
    <row r="1637" s="13" customFormat="1">
      <c r="A1637" s="13"/>
      <c r="B1637" s="229"/>
      <c r="C1637" s="230"/>
      <c r="D1637" s="231" t="s">
        <v>149</v>
      </c>
      <c r="E1637" s="232" t="s">
        <v>1</v>
      </c>
      <c r="F1637" s="233" t="s">
        <v>226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149</v>
      </c>
      <c r="AU1637" s="239" t="s">
        <v>147</v>
      </c>
      <c r="AV1637" s="13" t="s">
        <v>81</v>
      </c>
      <c r="AW1637" s="13" t="s">
        <v>30</v>
      </c>
      <c r="AX1637" s="13" t="s">
        <v>73</v>
      </c>
      <c r="AY1637" s="239" t="s">
        <v>138</v>
      </c>
    </row>
    <row r="1638" s="14" customFormat="1">
      <c r="A1638" s="14"/>
      <c r="B1638" s="240"/>
      <c r="C1638" s="241"/>
      <c r="D1638" s="231" t="s">
        <v>149</v>
      </c>
      <c r="E1638" s="242" t="s">
        <v>1</v>
      </c>
      <c r="F1638" s="243" t="s">
        <v>227</v>
      </c>
      <c r="G1638" s="241"/>
      <c r="H1638" s="244">
        <v>45.341000000000001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149</v>
      </c>
      <c r="AU1638" s="250" t="s">
        <v>147</v>
      </c>
      <c r="AV1638" s="14" t="s">
        <v>147</v>
      </c>
      <c r="AW1638" s="14" t="s">
        <v>30</v>
      </c>
      <c r="AX1638" s="14" t="s">
        <v>73</v>
      </c>
      <c r="AY1638" s="250" t="s">
        <v>138</v>
      </c>
    </row>
    <row r="1639" s="13" customFormat="1">
      <c r="A1639" s="13"/>
      <c r="B1639" s="229"/>
      <c r="C1639" s="230"/>
      <c r="D1639" s="231" t="s">
        <v>149</v>
      </c>
      <c r="E1639" s="232" t="s">
        <v>1</v>
      </c>
      <c r="F1639" s="233" t="s">
        <v>193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149</v>
      </c>
      <c r="AU1639" s="239" t="s">
        <v>147</v>
      </c>
      <c r="AV1639" s="13" t="s">
        <v>81</v>
      </c>
      <c r="AW1639" s="13" t="s">
        <v>30</v>
      </c>
      <c r="AX1639" s="13" t="s">
        <v>73</v>
      </c>
      <c r="AY1639" s="239" t="s">
        <v>138</v>
      </c>
    </row>
    <row r="1640" s="14" customFormat="1">
      <c r="A1640" s="14"/>
      <c r="B1640" s="240"/>
      <c r="C1640" s="241"/>
      <c r="D1640" s="231" t="s">
        <v>149</v>
      </c>
      <c r="E1640" s="242" t="s">
        <v>1</v>
      </c>
      <c r="F1640" s="243" t="s">
        <v>228</v>
      </c>
      <c r="G1640" s="241"/>
      <c r="H1640" s="244">
        <v>38.718000000000004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149</v>
      </c>
      <c r="AU1640" s="250" t="s">
        <v>147</v>
      </c>
      <c r="AV1640" s="14" t="s">
        <v>147</v>
      </c>
      <c r="AW1640" s="14" t="s">
        <v>30</v>
      </c>
      <c r="AX1640" s="14" t="s">
        <v>73</v>
      </c>
      <c r="AY1640" s="250" t="s">
        <v>138</v>
      </c>
    </row>
    <row r="1641" s="15" customFormat="1">
      <c r="A1641" s="15"/>
      <c r="B1641" s="262"/>
      <c r="C1641" s="263"/>
      <c r="D1641" s="231" t="s">
        <v>149</v>
      </c>
      <c r="E1641" s="264" t="s">
        <v>1</v>
      </c>
      <c r="F1641" s="265" t="s">
        <v>165</v>
      </c>
      <c r="G1641" s="263"/>
      <c r="H1641" s="266">
        <v>240.23200000000003</v>
      </c>
      <c r="I1641" s="267"/>
      <c r="J1641" s="263"/>
      <c r="K1641" s="263"/>
      <c r="L1641" s="268"/>
      <c r="M1641" s="269"/>
      <c r="N1641" s="270"/>
      <c r="O1641" s="270"/>
      <c r="P1641" s="270"/>
      <c r="Q1641" s="270"/>
      <c r="R1641" s="270"/>
      <c r="S1641" s="270"/>
      <c r="T1641" s="271"/>
      <c r="U1641" s="15"/>
      <c r="V1641" s="15"/>
      <c r="W1641" s="15"/>
      <c r="X1641" s="15"/>
      <c r="Y1641" s="15"/>
      <c r="Z1641" s="15"/>
      <c r="AA1641" s="15"/>
      <c r="AB1641" s="15"/>
      <c r="AC1641" s="15"/>
      <c r="AD1641" s="15"/>
      <c r="AE1641" s="15"/>
      <c r="AT1641" s="272" t="s">
        <v>149</v>
      </c>
      <c r="AU1641" s="272" t="s">
        <v>147</v>
      </c>
      <c r="AV1641" s="15" t="s">
        <v>146</v>
      </c>
      <c r="AW1641" s="15" t="s">
        <v>30</v>
      </c>
      <c r="AX1641" s="15" t="s">
        <v>81</v>
      </c>
      <c r="AY1641" s="272" t="s">
        <v>138</v>
      </c>
    </row>
    <row r="1642" s="2" customFormat="1" ht="14.4" customHeight="1">
      <c r="A1642" s="38"/>
      <c r="B1642" s="39"/>
      <c r="C1642" s="215" t="s">
        <v>1747</v>
      </c>
      <c r="D1642" s="215" t="s">
        <v>142</v>
      </c>
      <c r="E1642" s="216" t="s">
        <v>1748</v>
      </c>
      <c r="F1642" s="217" t="s">
        <v>1749</v>
      </c>
      <c r="G1642" s="218" t="s">
        <v>168</v>
      </c>
      <c r="H1642" s="219">
        <v>240.232</v>
      </c>
      <c r="I1642" s="220"/>
      <c r="J1642" s="221">
        <f>ROUND(I1642*H1642,2)</f>
        <v>0</v>
      </c>
      <c r="K1642" s="222"/>
      <c r="L1642" s="44"/>
      <c r="M1642" s="223" t="s">
        <v>1</v>
      </c>
      <c r="N1642" s="224" t="s">
        <v>39</v>
      </c>
      <c r="O1642" s="91"/>
      <c r="P1642" s="225">
        <f>O1642*H1642</f>
        <v>0</v>
      </c>
      <c r="Q1642" s="225">
        <v>0.001</v>
      </c>
      <c r="R1642" s="225">
        <f>Q1642*H1642</f>
        <v>0.240232</v>
      </c>
      <c r="S1642" s="225">
        <v>0.00031</v>
      </c>
      <c r="T1642" s="226">
        <f>S1642*H1642</f>
        <v>0.074471919999999997</v>
      </c>
      <c r="U1642" s="38"/>
      <c r="V1642" s="38"/>
      <c r="W1642" s="38"/>
      <c r="X1642" s="38"/>
      <c r="Y1642" s="38"/>
      <c r="Z1642" s="38"/>
      <c r="AA1642" s="38"/>
      <c r="AB1642" s="38"/>
      <c r="AC1642" s="38"/>
      <c r="AD1642" s="38"/>
      <c r="AE1642" s="38"/>
      <c r="AR1642" s="227" t="s">
        <v>401</v>
      </c>
      <c r="AT1642" s="227" t="s">
        <v>142</v>
      </c>
      <c r="AU1642" s="227" t="s">
        <v>147</v>
      </c>
      <c r="AY1642" s="17" t="s">
        <v>138</v>
      </c>
      <c r="BE1642" s="228">
        <f>IF(N1642="základní",J1642,0)</f>
        <v>0</v>
      </c>
      <c r="BF1642" s="228">
        <f>IF(N1642="snížená",J1642,0)</f>
        <v>0</v>
      </c>
      <c r="BG1642" s="228">
        <f>IF(N1642="zákl. přenesená",J1642,0)</f>
        <v>0</v>
      </c>
      <c r="BH1642" s="228">
        <f>IF(N1642="sníž. přenesená",J1642,0)</f>
        <v>0</v>
      </c>
      <c r="BI1642" s="228">
        <f>IF(N1642="nulová",J1642,0)</f>
        <v>0</v>
      </c>
      <c r="BJ1642" s="17" t="s">
        <v>147</v>
      </c>
      <c r="BK1642" s="228">
        <f>ROUND(I1642*H1642,2)</f>
        <v>0</v>
      </c>
      <c r="BL1642" s="17" t="s">
        <v>401</v>
      </c>
      <c r="BM1642" s="227" t="s">
        <v>1750</v>
      </c>
    </row>
    <row r="1643" s="13" customFormat="1">
      <c r="A1643" s="13"/>
      <c r="B1643" s="229"/>
      <c r="C1643" s="230"/>
      <c r="D1643" s="231" t="s">
        <v>149</v>
      </c>
      <c r="E1643" s="232" t="s">
        <v>1</v>
      </c>
      <c r="F1643" s="233" t="s">
        <v>1741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149</v>
      </c>
      <c r="AU1643" s="239" t="s">
        <v>147</v>
      </c>
      <c r="AV1643" s="13" t="s">
        <v>81</v>
      </c>
      <c r="AW1643" s="13" t="s">
        <v>30</v>
      </c>
      <c r="AX1643" s="13" t="s">
        <v>73</v>
      </c>
      <c r="AY1643" s="239" t="s">
        <v>138</v>
      </c>
    </row>
    <row r="1644" s="13" customFormat="1">
      <c r="A1644" s="13"/>
      <c r="B1644" s="229"/>
      <c r="C1644" s="230"/>
      <c r="D1644" s="231" t="s">
        <v>149</v>
      </c>
      <c r="E1644" s="232" t="s">
        <v>1</v>
      </c>
      <c r="F1644" s="233" t="s">
        <v>183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149</v>
      </c>
      <c r="AU1644" s="239" t="s">
        <v>147</v>
      </c>
      <c r="AV1644" s="13" t="s">
        <v>81</v>
      </c>
      <c r="AW1644" s="13" t="s">
        <v>30</v>
      </c>
      <c r="AX1644" s="13" t="s">
        <v>73</v>
      </c>
      <c r="AY1644" s="239" t="s">
        <v>138</v>
      </c>
    </row>
    <row r="1645" s="14" customFormat="1">
      <c r="A1645" s="14"/>
      <c r="B1645" s="240"/>
      <c r="C1645" s="241"/>
      <c r="D1645" s="231" t="s">
        <v>149</v>
      </c>
      <c r="E1645" s="242" t="s">
        <v>1</v>
      </c>
      <c r="F1645" s="243" t="s">
        <v>184</v>
      </c>
      <c r="G1645" s="241"/>
      <c r="H1645" s="244">
        <v>6.5510000000000002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149</v>
      </c>
      <c r="AU1645" s="250" t="s">
        <v>147</v>
      </c>
      <c r="AV1645" s="14" t="s">
        <v>147</v>
      </c>
      <c r="AW1645" s="14" t="s">
        <v>30</v>
      </c>
      <c r="AX1645" s="14" t="s">
        <v>73</v>
      </c>
      <c r="AY1645" s="250" t="s">
        <v>138</v>
      </c>
    </row>
    <row r="1646" s="13" customFormat="1">
      <c r="A1646" s="13"/>
      <c r="B1646" s="229"/>
      <c r="C1646" s="230"/>
      <c r="D1646" s="231" t="s">
        <v>149</v>
      </c>
      <c r="E1646" s="232" t="s">
        <v>1</v>
      </c>
      <c r="F1646" s="233" t="s">
        <v>185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149</v>
      </c>
      <c r="AU1646" s="239" t="s">
        <v>147</v>
      </c>
      <c r="AV1646" s="13" t="s">
        <v>81</v>
      </c>
      <c r="AW1646" s="13" t="s">
        <v>30</v>
      </c>
      <c r="AX1646" s="13" t="s">
        <v>73</v>
      </c>
      <c r="AY1646" s="239" t="s">
        <v>138</v>
      </c>
    </row>
    <row r="1647" s="14" customFormat="1">
      <c r="A1647" s="14"/>
      <c r="B1647" s="240"/>
      <c r="C1647" s="241"/>
      <c r="D1647" s="231" t="s">
        <v>149</v>
      </c>
      <c r="E1647" s="242" t="s">
        <v>1</v>
      </c>
      <c r="F1647" s="243" t="s">
        <v>186</v>
      </c>
      <c r="G1647" s="241"/>
      <c r="H1647" s="244">
        <v>1.7070000000000001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149</v>
      </c>
      <c r="AU1647" s="250" t="s">
        <v>147</v>
      </c>
      <c r="AV1647" s="14" t="s">
        <v>147</v>
      </c>
      <c r="AW1647" s="14" t="s">
        <v>30</v>
      </c>
      <c r="AX1647" s="14" t="s">
        <v>73</v>
      </c>
      <c r="AY1647" s="250" t="s">
        <v>138</v>
      </c>
    </row>
    <row r="1648" s="13" customFormat="1">
      <c r="A1648" s="13"/>
      <c r="B1648" s="229"/>
      <c r="C1648" s="230"/>
      <c r="D1648" s="231" t="s">
        <v>149</v>
      </c>
      <c r="E1648" s="232" t="s">
        <v>1</v>
      </c>
      <c r="F1648" s="233" t="s">
        <v>187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149</v>
      </c>
      <c r="AU1648" s="239" t="s">
        <v>147</v>
      </c>
      <c r="AV1648" s="13" t="s">
        <v>81</v>
      </c>
      <c r="AW1648" s="13" t="s">
        <v>30</v>
      </c>
      <c r="AX1648" s="13" t="s">
        <v>73</v>
      </c>
      <c r="AY1648" s="239" t="s">
        <v>138</v>
      </c>
    </row>
    <row r="1649" s="14" customFormat="1">
      <c r="A1649" s="14"/>
      <c r="B1649" s="240"/>
      <c r="C1649" s="241"/>
      <c r="D1649" s="231" t="s">
        <v>149</v>
      </c>
      <c r="E1649" s="242" t="s">
        <v>1</v>
      </c>
      <c r="F1649" s="243" t="s">
        <v>188</v>
      </c>
      <c r="G1649" s="241"/>
      <c r="H1649" s="244">
        <v>2.944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149</v>
      </c>
      <c r="AU1649" s="250" t="s">
        <v>147</v>
      </c>
      <c r="AV1649" s="14" t="s">
        <v>147</v>
      </c>
      <c r="AW1649" s="14" t="s">
        <v>30</v>
      </c>
      <c r="AX1649" s="14" t="s">
        <v>73</v>
      </c>
      <c r="AY1649" s="250" t="s">
        <v>138</v>
      </c>
    </row>
    <row r="1650" s="13" customFormat="1">
      <c r="A1650" s="13"/>
      <c r="B1650" s="229"/>
      <c r="C1650" s="230"/>
      <c r="D1650" s="231" t="s">
        <v>149</v>
      </c>
      <c r="E1650" s="232" t="s">
        <v>1</v>
      </c>
      <c r="F1650" s="233" t="s">
        <v>189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149</v>
      </c>
      <c r="AU1650" s="239" t="s">
        <v>147</v>
      </c>
      <c r="AV1650" s="13" t="s">
        <v>81</v>
      </c>
      <c r="AW1650" s="13" t="s">
        <v>30</v>
      </c>
      <c r="AX1650" s="13" t="s">
        <v>73</v>
      </c>
      <c r="AY1650" s="239" t="s">
        <v>138</v>
      </c>
    </row>
    <row r="1651" s="14" customFormat="1">
      <c r="A1651" s="14"/>
      <c r="B1651" s="240"/>
      <c r="C1651" s="241"/>
      <c r="D1651" s="231" t="s">
        <v>149</v>
      </c>
      <c r="E1651" s="242" t="s">
        <v>1</v>
      </c>
      <c r="F1651" s="243" t="s">
        <v>190</v>
      </c>
      <c r="G1651" s="241"/>
      <c r="H1651" s="244">
        <v>13.906000000000001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149</v>
      </c>
      <c r="AU1651" s="250" t="s">
        <v>147</v>
      </c>
      <c r="AV1651" s="14" t="s">
        <v>147</v>
      </c>
      <c r="AW1651" s="14" t="s">
        <v>30</v>
      </c>
      <c r="AX1651" s="14" t="s">
        <v>73</v>
      </c>
      <c r="AY1651" s="250" t="s">
        <v>138</v>
      </c>
    </row>
    <row r="1652" s="13" customFormat="1">
      <c r="A1652" s="13"/>
      <c r="B1652" s="229"/>
      <c r="C1652" s="230"/>
      <c r="D1652" s="231" t="s">
        <v>149</v>
      </c>
      <c r="E1652" s="232" t="s">
        <v>1</v>
      </c>
      <c r="F1652" s="233" t="s">
        <v>191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149</v>
      </c>
      <c r="AU1652" s="239" t="s">
        <v>147</v>
      </c>
      <c r="AV1652" s="13" t="s">
        <v>81</v>
      </c>
      <c r="AW1652" s="13" t="s">
        <v>30</v>
      </c>
      <c r="AX1652" s="13" t="s">
        <v>73</v>
      </c>
      <c r="AY1652" s="239" t="s">
        <v>138</v>
      </c>
    </row>
    <row r="1653" s="14" customFormat="1">
      <c r="A1653" s="14"/>
      <c r="B1653" s="240"/>
      <c r="C1653" s="241"/>
      <c r="D1653" s="231" t="s">
        <v>149</v>
      </c>
      <c r="E1653" s="242" t="s">
        <v>1</v>
      </c>
      <c r="F1653" s="243" t="s">
        <v>192</v>
      </c>
      <c r="G1653" s="241"/>
      <c r="H1653" s="244">
        <v>17.992000000000001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149</v>
      </c>
      <c r="AU1653" s="250" t="s">
        <v>147</v>
      </c>
      <c r="AV1653" s="14" t="s">
        <v>147</v>
      </c>
      <c r="AW1653" s="14" t="s">
        <v>30</v>
      </c>
      <c r="AX1653" s="14" t="s">
        <v>73</v>
      </c>
      <c r="AY1653" s="250" t="s">
        <v>138</v>
      </c>
    </row>
    <row r="1654" s="13" customFormat="1">
      <c r="A1654" s="13"/>
      <c r="B1654" s="229"/>
      <c r="C1654" s="230"/>
      <c r="D1654" s="231" t="s">
        <v>149</v>
      </c>
      <c r="E1654" s="232" t="s">
        <v>1</v>
      </c>
      <c r="F1654" s="233" t="s">
        <v>193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149</v>
      </c>
      <c r="AU1654" s="239" t="s">
        <v>147</v>
      </c>
      <c r="AV1654" s="13" t="s">
        <v>81</v>
      </c>
      <c r="AW1654" s="13" t="s">
        <v>30</v>
      </c>
      <c r="AX1654" s="13" t="s">
        <v>73</v>
      </c>
      <c r="AY1654" s="239" t="s">
        <v>138</v>
      </c>
    </row>
    <row r="1655" s="14" customFormat="1">
      <c r="A1655" s="14"/>
      <c r="B1655" s="240"/>
      <c r="C1655" s="241"/>
      <c r="D1655" s="231" t="s">
        <v>149</v>
      </c>
      <c r="E1655" s="242" t="s">
        <v>1</v>
      </c>
      <c r="F1655" s="243" t="s">
        <v>194</v>
      </c>
      <c r="G1655" s="241"/>
      <c r="H1655" s="244">
        <v>13.121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149</v>
      </c>
      <c r="AU1655" s="250" t="s">
        <v>147</v>
      </c>
      <c r="AV1655" s="14" t="s">
        <v>147</v>
      </c>
      <c r="AW1655" s="14" t="s">
        <v>30</v>
      </c>
      <c r="AX1655" s="14" t="s">
        <v>73</v>
      </c>
      <c r="AY1655" s="250" t="s">
        <v>138</v>
      </c>
    </row>
    <row r="1656" s="13" customFormat="1">
      <c r="A1656" s="13"/>
      <c r="B1656" s="229"/>
      <c r="C1656" s="230"/>
      <c r="D1656" s="231" t="s">
        <v>149</v>
      </c>
      <c r="E1656" s="232" t="s">
        <v>1</v>
      </c>
      <c r="F1656" s="233" t="s">
        <v>1742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149</v>
      </c>
      <c r="AU1656" s="239" t="s">
        <v>147</v>
      </c>
      <c r="AV1656" s="13" t="s">
        <v>81</v>
      </c>
      <c r="AW1656" s="13" t="s">
        <v>30</v>
      </c>
      <c r="AX1656" s="13" t="s">
        <v>73</v>
      </c>
      <c r="AY1656" s="239" t="s">
        <v>138</v>
      </c>
    </row>
    <row r="1657" s="13" customFormat="1">
      <c r="A1657" s="13"/>
      <c r="B1657" s="229"/>
      <c r="C1657" s="230"/>
      <c r="D1657" s="231" t="s">
        <v>149</v>
      </c>
      <c r="E1657" s="232" t="s">
        <v>1</v>
      </c>
      <c r="F1657" s="233" t="s">
        <v>183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149</v>
      </c>
      <c r="AU1657" s="239" t="s">
        <v>147</v>
      </c>
      <c r="AV1657" s="13" t="s">
        <v>81</v>
      </c>
      <c r="AW1657" s="13" t="s">
        <v>30</v>
      </c>
      <c r="AX1657" s="13" t="s">
        <v>73</v>
      </c>
      <c r="AY1657" s="239" t="s">
        <v>138</v>
      </c>
    </row>
    <row r="1658" s="14" customFormat="1">
      <c r="A1658" s="14"/>
      <c r="B1658" s="240"/>
      <c r="C1658" s="241"/>
      <c r="D1658" s="231" t="s">
        <v>149</v>
      </c>
      <c r="E1658" s="242" t="s">
        <v>1</v>
      </c>
      <c r="F1658" s="243" t="s">
        <v>218</v>
      </c>
      <c r="G1658" s="241"/>
      <c r="H1658" s="244">
        <v>32.420000000000002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149</v>
      </c>
      <c r="AU1658" s="250" t="s">
        <v>147</v>
      </c>
      <c r="AV1658" s="14" t="s">
        <v>147</v>
      </c>
      <c r="AW1658" s="14" t="s">
        <v>30</v>
      </c>
      <c r="AX1658" s="14" t="s">
        <v>73</v>
      </c>
      <c r="AY1658" s="250" t="s">
        <v>138</v>
      </c>
    </row>
    <row r="1659" s="13" customFormat="1">
      <c r="A1659" s="13"/>
      <c r="B1659" s="229"/>
      <c r="C1659" s="230"/>
      <c r="D1659" s="231" t="s">
        <v>149</v>
      </c>
      <c r="E1659" s="232" t="s">
        <v>1</v>
      </c>
      <c r="F1659" s="233" t="s">
        <v>219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149</v>
      </c>
      <c r="AU1659" s="239" t="s">
        <v>147</v>
      </c>
      <c r="AV1659" s="13" t="s">
        <v>81</v>
      </c>
      <c r="AW1659" s="13" t="s">
        <v>30</v>
      </c>
      <c r="AX1659" s="13" t="s">
        <v>73</v>
      </c>
      <c r="AY1659" s="239" t="s">
        <v>138</v>
      </c>
    </row>
    <row r="1660" s="14" customFormat="1">
      <c r="A1660" s="14"/>
      <c r="B1660" s="240"/>
      <c r="C1660" s="241"/>
      <c r="D1660" s="231" t="s">
        <v>149</v>
      </c>
      <c r="E1660" s="242" t="s">
        <v>1</v>
      </c>
      <c r="F1660" s="243" t="s">
        <v>220</v>
      </c>
      <c r="G1660" s="241"/>
      <c r="H1660" s="244">
        <v>15.962999999999999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149</v>
      </c>
      <c r="AU1660" s="250" t="s">
        <v>147</v>
      </c>
      <c r="AV1660" s="14" t="s">
        <v>147</v>
      </c>
      <c r="AW1660" s="14" t="s">
        <v>30</v>
      </c>
      <c r="AX1660" s="14" t="s">
        <v>73</v>
      </c>
      <c r="AY1660" s="250" t="s">
        <v>138</v>
      </c>
    </row>
    <row r="1661" s="13" customFormat="1">
      <c r="A1661" s="13"/>
      <c r="B1661" s="229"/>
      <c r="C1661" s="230"/>
      <c r="D1661" s="231" t="s">
        <v>149</v>
      </c>
      <c r="E1661" s="232" t="s">
        <v>1</v>
      </c>
      <c r="F1661" s="233" t="s">
        <v>221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149</v>
      </c>
      <c r="AU1661" s="239" t="s">
        <v>147</v>
      </c>
      <c r="AV1661" s="13" t="s">
        <v>81</v>
      </c>
      <c r="AW1661" s="13" t="s">
        <v>30</v>
      </c>
      <c r="AX1661" s="13" t="s">
        <v>73</v>
      </c>
      <c r="AY1661" s="239" t="s">
        <v>138</v>
      </c>
    </row>
    <row r="1662" s="14" customFormat="1">
      <c r="A1662" s="14"/>
      <c r="B1662" s="240"/>
      <c r="C1662" s="241"/>
      <c r="D1662" s="231" t="s">
        <v>149</v>
      </c>
      <c r="E1662" s="242" t="s">
        <v>1</v>
      </c>
      <c r="F1662" s="243" t="s">
        <v>222</v>
      </c>
      <c r="G1662" s="241"/>
      <c r="H1662" s="244">
        <v>21.716999999999999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149</v>
      </c>
      <c r="AU1662" s="250" t="s">
        <v>147</v>
      </c>
      <c r="AV1662" s="14" t="s">
        <v>147</v>
      </c>
      <c r="AW1662" s="14" t="s">
        <v>30</v>
      </c>
      <c r="AX1662" s="14" t="s">
        <v>73</v>
      </c>
      <c r="AY1662" s="250" t="s">
        <v>138</v>
      </c>
    </row>
    <row r="1663" s="14" customFormat="1">
      <c r="A1663" s="14"/>
      <c r="B1663" s="240"/>
      <c r="C1663" s="241"/>
      <c r="D1663" s="231" t="s">
        <v>149</v>
      </c>
      <c r="E1663" s="242" t="s">
        <v>1</v>
      </c>
      <c r="F1663" s="243" t="s">
        <v>223</v>
      </c>
      <c r="G1663" s="241"/>
      <c r="H1663" s="244">
        <v>-10.037000000000001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149</v>
      </c>
      <c r="AU1663" s="250" t="s">
        <v>147</v>
      </c>
      <c r="AV1663" s="14" t="s">
        <v>147</v>
      </c>
      <c r="AW1663" s="14" t="s">
        <v>30</v>
      </c>
      <c r="AX1663" s="14" t="s">
        <v>73</v>
      </c>
      <c r="AY1663" s="250" t="s">
        <v>138</v>
      </c>
    </row>
    <row r="1664" s="13" customFormat="1">
      <c r="A1664" s="13"/>
      <c r="B1664" s="229"/>
      <c r="C1664" s="230"/>
      <c r="D1664" s="231" t="s">
        <v>149</v>
      </c>
      <c r="E1664" s="232" t="s">
        <v>1</v>
      </c>
      <c r="F1664" s="233" t="s">
        <v>224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149</v>
      </c>
      <c r="AU1664" s="239" t="s">
        <v>147</v>
      </c>
      <c r="AV1664" s="13" t="s">
        <v>81</v>
      </c>
      <c r="AW1664" s="13" t="s">
        <v>30</v>
      </c>
      <c r="AX1664" s="13" t="s">
        <v>73</v>
      </c>
      <c r="AY1664" s="239" t="s">
        <v>138</v>
      </c>
    </row>
    <row r="1665" s="14" customFormat="1">
      <c r="A1665" s="14"/>
      <c r="B1665" s="240"/>
      <c r="C1665" s="241"/>
      <c r="D1665" s="231" t="s">
        <v>149</v>
      </c>
      <c r="E1665" s="242" t="s">
        <v>1</v>
      </c>
      <c r="F1665" s="243" t="s">
        <v>225</v>
      </c>
      <c r="G1665" s="241"/>
      <c r="H1665" s="244">
        <v>39.889000000000003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149</v>
      </c>
      <c r="AU1665" s="250" t="s">
        <v>147</v>
      </c>
      <c r="AV1665" s="14" t="s">
        <v>147</v>
      </c>
      <c r="AW1665" s="14" t="s">
        <v>30</v>
      </c>
      <c r="AX1665" s="14" t="s">
        <v>73</v>
      </c>
      <c r="AY1665" s="250" t="s">
        <v>138</v>
      </c>
    </row>
    <row r="1666" s="13" customFormat="1">
      <c r="A1666" s="13"/>
      <c r="B1666" s="229"/>
      <c r="C1666" s="230"/>
      <c r="D1666" s="231" t="s">
        <v>149</v>
      </c>
      <c r="E1666" s="232" t="s">
        <v>1</v>
      </c>
      <c r="F1666" s="233" t="s">
        <v>226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149</v>
      </c>
      <c r="AU1666" s="239" t="s">
        <v>147</v>
      </c>
      <c r="AV1666" s="13" t="s">
        <v>81</v>
      </c>
      <c r="AW1666" s="13" t="s">
        <v>30</v>
      </c>
      <c r="AX1666" s="13" t="s">
        <v>73</v>
      </c>
      <c r="AY1666" s="239" t="s">
        <v>138</v>
      </c>
    </row>
    <row r="1667" s="14" customFormat="1">
      <c r="A1667" s="14"/>
      <c r="B1667" s="240"/>
      <c r="C1667" s="241"/>
      <c r="D1667" s="231" t="s">
        <v>149</v>
      </c>
      <c r="E1667" s="242" t="s">
        <v>1</v>
      </c>
      <c r="F1667" s="243" t="s">
        <v>227</v>
      </c>
      <c r="G1667" s="241"/>
      <c r="H1667" s="244">
        <v>45.341000000000001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149</v>
      </c>
      <c r="AU1667" s="250" t="s">
        <v>147</v>
      </c>
      <c r="AV1667" s="14" t="s">
        <v>147</v>
      </c>
      <c r="AW1667" s="14" t="s">
        <v>30</v>
      </c>
      <c r="AX1667" s="14" t="s">
        <v>73</v>
      </c>
      <c r="AY1667" s="250" t="s">
        <v>138</v>
      </c>
    </row>
    <row r="1668" s="13" customFormat="1">
      <c r="A1668" s="13"/>
      <c r="B1668" s="229"/>
      <c r="C1668" s="230"/>
      <c r="D1668" s="231" t="s">
        <v>149</v>
      </c>
      <c r="E1668" s="232" t="s">
        <v>1</v>
      </c>
      <c r="F1668" s="233" t="s">
        <v>193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149</v>
      </c>
      <c r="AU1668" s="239" t="s">
        <v>147</v>
      </c>
      <c r="AV1668" s="13" t="s">
        <v>81</v>
      </c>
      <c r="AW1668" s="13" t="s">
        <v>30</v>
      </c>
      <c r="AX1668" s="13" t="s">
        <v>73</v>
      </c>
      <c r="AY1668" s="239" t="s">
        <v>138</v>
      </c>
    </row>
    <row r="1669" s="14" customFormat="1">
      <c r="A1669" s="14"/>
      <c r="B1669" s="240"/>
      <c r="C1669" s="241"/>
      <c r="D1669" s="231" t="s">
        <v>149</v>
      </c>
      <c r="E1669" s="242" t="s">
        <v>1</v>
      </c>
      <c r="F1669" s="243" t="s">
        <v>228</v>
      </c>
      <c r="G1669" s="241"/>
      <c r="H1669" s="244">
        <v>38.718000000000004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149</v>
      </c>
      <c r="AU1669" s="250" t="s">
        <v>147</v>
      </c>
      <c r="AV1669" s="14" t="s">
        <v>147</v>
      </c>
      <c r="AW1669" s="14" t="s">
        <v>30</v>
      </c>
      <c r="AX1669" s="14" t="s">
        <v>73</v>
      </c>
      <c r="AY1669" s="250" t="s">
        <v>138</v>
      </c>
    </row>
    <row r="1670" s="15" customFormat="1">
      <c r="A1670" s="15"/>
      <c r="B1670" s="262"/>
      <c r="C1670" s="263"/>
      <c r="D1670" s="231" t="s">
        <v>149</v>
      </c>
      <c r="E1670" s="264" t="s">
        <v>1</v>
      </c>
      <c r="F1670" s="265" t="s">
        <v>165</v>
      </c>
      <c r="G1670" s="263"/>
      <c r="H1670" s="266">
        <v>240.23200000000003</v>
      </c>
      <c r="I1670" s="267"/>
      <c r="J1670" s="263"/>
      <c r="K1670" s="263"/>
      <c r="L1670" s="268"/>
      <c r="M1670" s="269"/>
      <c r="N1670" s="270"/>
      <c r="O1670" s="270"/>
      <c r="P1670" s="270"/>
      <c r="Q1670" s="270"/>
      <c r="R1670" s="270"/>
      <c r="S1670" s="270"/>
      <c r="T1670" s="271"/>
      <c r="U1670" s="15"/>
      <c r="V1670" s="15"/>
      <c r="W1670" s="15"/>
      <c r="X1670" s="15"/>
      <c r="Y1670" s="15"/>
      <c r="Z1670" s="15"/>
      <c r="AA1670" s="15"/>
      <c r="AB1670" s="15"/>
      <c r="AC1670" s="15"/>
      <c r="AD1670" s="15"/>
      <c r="AE1670" s="15"/>
      <c r="AT1670" s="272" t="s">
        <v>149</v>
      </c>
      <c r="AU1670" s="272" t="s">
        <v>147</v>
      </c>
      <c r="AV1670" s="15" t="s">
        <v>146</v>
      </c>
      <c r="AW1670" s="15" t="s">
        <v>30</v>
      </c>
      <c r="AX1670" s="15" t="s">
        <v>81</v>
      </c>
      <c r="AY1670" s="272" t="s">
        <v>138</v>
      </c>
    </row>
    <row r="1671" s="2" customFormat="1" ht="24.15" customHeight="1">
      <c r="A1671" s="38"/>
      <c r="B1671" s="39"/>
      <c r="C1671" s="215" t="s">
        <v>1751</v>
      </c>
      <c r="D1671" s="215" t="s">
        <v>142</v>
      </c>
      <c r="E1671" s="216" t="s">
        <v>1752</v>
      </c>
      <c r="F1671" s="217" t="s">
        <v>1753</v>
      </c>
      <c r="G1671" s="218" t="s">
        <v>168</v>
      </c>
      <c r="H1671" s="219">
        <v>240.232</v>
      </c>
      <c r="I1671" s="220"/>
      <c r="J1671" s="221">
        <f>ROUND(I1671*H1671,2)</f>
        <v>0</v>
      </c>
      <c r="K1671" s="222"/>
      <c r="L1671" s="44"/>
      <c r="M1671" s="223" t="s">
        <v>1</v>
      </c>
      <c r="N1671" s="224" t="s">
        <v>39</v>
      </c>
      <c r="O1671" s="91"/>
      <c r="P1671" s="225">
        <f>O1671*H1671</f>
        <v>0</v>
      </c>
      <c r="Q1671" s="225">
        <v>0</v>
      </c>
      <c r="R1671" s="225">
        <f>Q1671*H1671</f>
        <v>0</v>
      </c>
      <c r="S1671" s="225">
        <v>0</v>
      </c>
      <c r="T1671" s="226">
        <f>S1671*H1671</f>
        <v>0</v>
      </c>
      <c r="U1671" s="38"/>
      <c r="V1671" s="38"/>
      <c r="W1671" s="38"/>
      <c r="X1671" s="38"/>
      <c r="Y1671" s="38"/>
      <c r="Z1671" s="38"/>
      <c r="AA1671" s="38"/>
      <c r="AB1671" s="38"/>
      <c r="AC1671" s="38"/>
      <c r="AD1671" s="38"/>
      <c r="AE1671" s="38"/>
      <c r="AR1671" s="227" t="s">
        <v>401</v>
      </c>
      <c r="AT1671" s="227" t="s">
        <v>142</v>
      </c>
      <c r="AU1671" s="227" t="s">
        <v>147</v>
      </c>
      <c r="AY1671" s="17" t="s">
        <v>138</v>
      </c>
      <c r="BE1671" s="228">
        <f>IF(N1671="základní",J1671,0)</f>
        <v>0</v>
      </c>
      <c r="BF1671" s="228">
        <f>IF(N1671="snížená",J1671,0)</f>
        <v>0</v>
      </c>
      <c r="BG1671" s="228">
        <f>IF(N1671="zákl. přenesená",J1671,0)</f>
        <v>0</v>
      </c>
      <c r="BH1671" s="228">
        <f>IF(N1671="sníž. přenesená",J1671,0)</f>
        <v>0</v>
      </c>
      <c r="BI1671" s="228">
        <f>IF(N1671="nulová",J1671,0)</f>
        <v>0</v>
      </c>
      <c r="BJ1671" s="17" t="s">
        <v>147</v>
      </c>
      <c r="BK1671" s="228">
        <f>ROUND(I1671*H1671,2)</f>
        <v>0</v>
      </c>
      <c r="BL1671" s="17" t="s">
        <v>401</v>
      </c>
      <c r="BM1671" s="227" t="s">
        <v>1754</v>
      </c>
    </row>
    <row r="1672" s="13" customFormat="1">
      <c r="A1672" s="13"/>
      <c r="B1672" s="229"/>
      <c r="C1672" s="230"/>
      <c r="D1672" s="231" t="s">
        <v>149</v>
      </c>
      <c r="E1672" s="232" t="s">
        <v>1</v>
      </c>
      <c r="F1672" s="233" t="s">
        <v>1741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149</v>
      </c>
      <c r="AU1672" s="239" t="s">
        <v>147</v>
      </c>
      <c r="AV1672" s="13" t="s">
        <v>81</v>
      </c>
      <c r="AW1672" s="13" t="s">
        <v>30</v>
      </c>
      <c r="AX1672" s="13" t="s">
        <v>73</v>
      </c>
      <c r="AY1672" s="239" t="s">
        <v>138</v>
      </c>
    </row>
    <row r="1673" s="13" customFormat="1">
      <c r="A1673" s="13"/>
      <c r="B1673" s="229"/>
      <c r="C1673" s="230"/>
      <c r="D1673" s="231" t="s">
        <v>149</v>
      </c>
      <c r="E1673" s="232" t="s">
        <v>1</v>
      </c>
      <c r="F1673" s="233" t="s">
        <v>183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149</v>
      </c>
      <c r="AU1673" s="239" t="s">
        <v>147</v>
      </c>
      <c r="AV1673" s="13" t="s">
        <v>81</v>
      </c>
      <c r="AW1673" s="13" t="s">
        <v>30</v>
      </c>
      <c r="AX1673" s="13" t="s">
        <v>73</v>
      </c>
      <c r="AY1673" s="239" t="s">
        <v>138</v>
      </c>
    </row>
    <row r="1674" s="14" customFormat="1">
      <c r="A1674" s="14"/>
      <c r="B1674" s="240"/>
      <c r="C1674" s="241"/>
      <c r="D1674" s="231" t="s">
        <v>149</v>
      </c>
      <c r="E1674" s="242" t="s">
        <v>1</v>
      </c>
      <c r="F1674" s="243" t="s">
        <v>184</v>
      </c>
      <c r="G1674" s="241"/>
      <c r="H1674" s="244">
        <v>6.5510000000000002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149</v>
      </c>
      <c r="AU1674" s="250" t="s">
        <v>147</v>
      </c>
      <c r="AV1674" s="14" t="s">
        <v>147</v>
      </c>
      <c r="AW1674" s="14" t="s">
        <v>30</v>
      </c>
      <c r="AX1674" s="14" t="s">
        <v>73</v>
      </c>
      <c r="AY1674" s="250" t="s">
        <v>138</v>
      </c>
    </row>
    <row r="1675" s="13" customFormat="1">
      <c r="A1675" s="13"/>
      <c r="B1675" s="229"/>
      <c r="C1675" s="230"/>
      <c r="D1675" s="231" t="s">
        <v>149</v>
      </c>
      <c r="E1675" s="232" t="s">
        <v>1</v>
      </c>
      <c r="F1675" s="233" t="s">
        <v>185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149</v>
      </c>
      <c r="AU1675" s="239" t="s">
        <v>147</v>
      </c>
      <c r="AV1675" s="13" t="s">
        <v>81</v>
      </c>
      <c r="AW1675" s="13" t="s">
        <v>30</v>
      </c>
      <c r="AX1675" s="13" t="s">
        <v>73</v>
      </c>
      <c r="AY1675" s="239" t="s">
        <v>138</v>
      </c>
    </row>
    <row r="1676" s="14" customFormat="1">
      <c r="A1676" s="14"/>
      <c r="B1676" s="240"/>
      <c r="C1676" s="241"/>
      <c r="D1676" s="231" t="s">
        <v>149</v>
      </c>
      <c r="E1676" s="242" t="s">
        <v>1</v>
      </c>
      <c r="F1676" s="243" t="s">
        <v>186</v>
      </c>
      <c r="G1676" s="241"/>
      <c r="H1676" s="244">
        <v>1.7070000000000001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149</v>
      </c>
      <c r="AU1676" s="250" t="s">
        <v>147</v>
      </c>
      <c r="AV1676" s="14" t="s">
        <v>147</v>
      </c>
      <c r="AW1676" s="14" t="s">
        <v>30</v>
      </c>
      <c r="AX1676" s="14" t="s">
        <v>73</v>
      </c>
      <c r="AY1676" s="250" t="s">
        <v>138</v>
      </c>
    </row>
    <row r="1677" s="13" customFormat="1">
      <c r="A1677" s="13"/>
      <c r="B1677" s="229"/>
      <c r="C1677" s="230"/>
      <c r="D1677" s="231" t="s">
        <v>149</v>
      </c>
      <c r="E1677" s="232" t="s">
        <v>1</v>
      </c>
      <c r="F1677" s="233" t="s">
        <v>187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149</v>
      </c>
      <c r="AU1677" s="239" t="s">
        <v>147</v>
      </c>
      <c r="AV1677" s="13" t="s">
        <v>81</v>
      </c>
      <c r="AW1677" s="13" t="s">
        <v>30</v>
      </c>
      <c r="AX1677" s="13" t="s">
        <v>73</v>
      </c>
      <c r="AY1677" s="239" t="s">
        <v>138</v>
      </c>
    </row>
    <row r="1678" s="14" customFormat="1">
      <c r="A1678" s="14"/>
      <c r="B1678" s="240"/>
      <c r="C1678" s="241"/>
      <c r="D1678" s="231" t="s">
        <v>149</v>
      </c>
      <c r="E1678" s="242" t="s">
        <v>1</v>
      </c>
      <c r="F1678" s="243" t="s">
        <v>188</v>
      </c>
      <c r="G1678" s="241"/>
      <c r="H1678" s="244">
        <v>2.944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149</v>
      </c>
      <c r="AU1678" s="250" t="s">
        <v>147</v>
      </c>
      <c r="AV1678" s="14" t="s">
        <v>147</v>
      </c>
      <c r="AW1678" s="14" t="s">
        <v>30</v>
      </c>
      <c r="AX1678" s="14" t="s">
        <v>73</v>
      </c>
      <c r="AY1678" s="250" t="s">
        <v>138</v>
      </c>
    </row>
    <row r="1679" s="13" customFormat="1">
      <c r="A1679" s="13"/>
      <c r="B1679" s="229"/>
      <c r="C1679" s="230"/>
      <c r="D1679" s="231" t="s">
        <v>149</v>
      </c>
      <c r="E1679" s="232" t="s">
        <v>1</v>
      </c>
      <c r="F1679" s="233" t="s">
        <v>189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149</v>
      </c>
      <c r="AU1679" s="239" t="s">
        <v>147</v>
      </c>
      <c r="AV1679" s="13" t="s">
        <v>81</v>
      </c>
      <c r="AW1679" s="13" t="s">
        <v>30</v>
      </c>
      <c r="AX1679" s="13" t="s">
        <v>73</v>
      </c>
      <c r="AY1679" s="239" t="s">
        <v>138</v>
      </c>
    </row>
    <row r="1680" s="14" customFormat="1">
      <c r="A1680" s="14"/>
      <c r="B1680" s="240"/>
      <c r="C1680" s="241"/>
      <c r="D1680" s="231" t="s">
        <v>149</v>
      </c>
      <c r="E1680" s="242" t="s">
        <v>1</v>
      </c>
      <c r="F1680" s="243" t="s">
        <v>190</v>
      </c>
      <c r="G1680" s="241"/>
      <c r="H1680" s="244">
        <v>13.906000000000001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149</v>
      </c>
      <c r="AU1680" s="250" t="s">
        <v>147</v>
      </c>
      <c r="AV1680" s="14" t="s">
        <v>147</v>
      </c>
      <c r="AW1680" s="14" t="s">
        <v>30</v>
      </c>
      <c r="AX1680" s="14" t="s">
        <v>73</v>
      </c>
      <c r="AY1680" s="250" t="s">
        <v>138</v>
      </c>
    </row>
    <row r="1681" s="13" customFormat="1">
      <c r="A1681" s="13"/>
      <c r="B1681" s="229"/>
      <c r="C1681" s="230"/>
      <c r="D1681" s="231" t="s">
        <v>149</v>
      </c>
      <c r="E1681" s="232" t="s">
        <v>1</v>
      </c>
      <c r="F1681" s="233" t="s">
        <v>191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149</v>
      </c>
      <c r="AU1681" s="239" t="s">
        <v>147</v>
      </c>
      <c r="AV1681" s="13" t="s">
        <v>81</v>
      </c>
      <c r="AW1681" s="13" t="s">
        <v>30</v>
      </c>
      <c r="AX1681" s="13" t="s">
        <v>73</v>
      </c>
      <c r="AY1681" s="239" t="s">
        <v>138</v>
      </c>
    </row>
    <row r="1682" s="14" customFormat="1">
      <c r="A1682" s="14"/>
      <c r="B1682" s="240"/>
      <c r="C1682" s="241"/>
      <c r="D1682" s="231" t="s">
        <v>149</v>
      </c>
      <c r="E1682" s="242" t="s">
        <v>1</v>
      </c>
      <c r="F1682" s="243" t="s">
        <v>192</v>
      </c>
      <c r="G1682" s="241"/>
      <c r="H1682" s="244">
        <v>17.992000000000001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149</v>
      </c>
      <c r="AU1682" s="250" t="s">
        <v>147</v>
      </c>
      <c r="AV1682" s="14" t="s">
        <v>147</v>
      </c>
      <c r="AW1682" s="14" t="s">
        <v>30</v>
      </c>
      <c r="AX1682" s="14" t="s">
        <v>73</v>
      </c>
      <c r="AY1682" s="250" t="s">
        <v>138</v>
      </c>
    </row>
    <row r="1683" s="13" customFormat="1">
      <c r="A1683" s="13"/>
      <c r="B1683" s="229"/>
      <c r="C1683" s="230"/>
      <c r="D1683" s="231" t="s">
        <v>149</v>
      </c>
      <c r="E1683" s="232" t="s">
        <v>1</v>
      </c>
      <c r="F1683" s="233" t="s">
        <v>193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149</v>
      </c>
      <c r="AU1683" s="239" t="s">
        <v>147</v>
      </c>
      <c r="AV1683" s="13" t="s">
        <v>81</v>
      </c>
      <c r="AW1683" s="13" t="s">
        <v>30</v>
      </c>
      <c r="AX1683" s="13" t="s">
        <v>73</v>
      </c>
      <c r="AY1683" s="239" t="s">
        <v>138</v>
      </c>
    </row>
    <row r="1684" s="14" customFormat="1">
      <c r="A1684" s="14"/>
      <c r="B1684" s="240"/>
      <c r="C1684" s="241"/>
      <c r="D1684" s="231" t="s">
        <v>149</v>
      </c>
      <c r="E1684" s="242" t="s">
        <v>1</v>
      </c>
      <c r="F1684" s="243" t="s">
        <v>194</v>
      </c>
      <c r="G1684" s="241"/>
      <c r="H1684" s="244">
        <v>13.121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149</v>
      </c>
      <c r="AU1684" s="250" t="s">
        <v>147</v>
      </c>
      <c r="AV1684" s="14" t="s">
        <v>147</v>
      </c>
      <c r="AW1684" s="14" t="s">
        <v>30</v>
      </c>
      <c r="AX1684" s="14" t="s">
        <v>73</v>
      </c>
      <c r="AY1684" s="250" t="s">
        <v>138</v>
      </c>
    </row>
    <row r="1685" s="13" customFormat="1">
      <c r="A1685" s="13"/>
      <c r="B1685" s="229"/>
      <c r="C1685" s="230"/>
      <c r="D1685" s="231" t="s">
        <v>149</v>
      </c>
      <c r="E1685" s="232" t="s">
        <v>1</v>
      </c>
      <c r="F1685" s="233" t="s">
        <v>1742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149</v>
      </c>
      <c r="AU1685" s="239" t="s">
        <v>147</v>
      </c>
      <c r="AV1685" s="13" t="s">
        <v>81</v>
      </c>
      <c r="AW1685" s="13" t="s">
        <v>30</v>
      </c>
      <c r="AX1685" s="13" t="s">
        <v>73</v>
      </c>
      <c r="AY1685" s="239" t="s">
        <v>138</v>
      </c>
    </row>
    <row r="1686" s="13" customFormat="1">
      <c r="A1686" s="13"/>
      <c r="B1686" s="229"/>
      <c r="C1686" s="230"/>
      <c r="D1686" s="231" t="s">
        <v>149</v>
      </c>
      <c r="E1686" s="232" t="s">
        <v>1</v>
      </c>
      <c r="F1686" s="233" t="s">
        <v>183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149</v>
      </c>
      <c r="AU1686" s="239" t="s">
        <v>147</v>
      </c>
      <c r="AV1686" s="13" t="s">
        <v>81</v>
      </c>
      <c r="AW1686" s="13" t="s">
        <v>30</v>
      </c>
      <c r="AX1686" s="13" t="s">
        <v>73</v>
      </c>
      <c r="AY1686" s="239" t="s">
        <v>138</v>
      </c>
    </row>
    <row r="1687" s="14" customFormat="1">
      <c r="A1687" s="14"/>
      <c r="B1687" s="240"/>
      <c r="C1687" s="241"/>
      <c r="D1687" s="231" t="s">
        <v>149</v>
      </c>
      <c r="E1687" s="242" t="s">
        <v>1</v>
      </c>
      <c r="F1687" s="243" t="s">
        <v>218</v>
      </c>
      <c r="G1687" s="241"/>
      <c r="H1687" s="244">
        <v>32.420000000000002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149</v>
      </c>
      <c r="AU1687" s="250" t="s">
        <v>147</v>
      </c>
      <c r="AV1687" s="14" t="s">
        <v>147</v>
      </c>
      <c r="AW1687" s="14" t="s">
        <v>30</v>
      </c>
      <c r="AX1687" s="14" t="s">
        <v>73</v>
      </c>
      <c r="AY1687" s="250" t="s">
        <v>138</v>
      </c>
    </row>
    <row r="1688" s="13" customFormat="1">
      <c r="A1688" s="13"/>
      <c r="B1688" s="229"/>
      <c r="C1688" s="230"/>
      <c r="D1688" s="231" t="s">
        <v>149</v>
      </c>
      <c r="E1688" s="232" t="s">
        <v>1</v>
      </c>
      <c r="F1688" s="233" t="s">
        <v>219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149</v>
      </c>
      <c r="AU1688" s="239" t="s">
        <v>147</v>
      </c>
      <c r="AV1688" s="13" t="s">
        <v>81</v>
      </c>
      <c r="AW1688" s="13" t="s">
        <v>30</v>
      </c>
      <c r="AX1688" s="13" t="s">
        <v>73</v>
      </c>
      <c r="AY1688" s="239" t="s">
        <v>138</v>
      </c>
    </row>
    <row r="1689" s="14" customFormat="1">
      <c r="A1689" s="14"/>
      <c r="B1689" s="240"/>
      <c r="C1689" s="241"/>
      <c r="D1689" s="231" t="s">
        <v>149</v>
      </c>
      <c r="E1689" s="242" t="s">
        <v>1</v>
      </c>
      <c r="F1689" s="243" t="s">
        <v>220</v>
      </c>
      <c r="G1689" s="241"/>
      <c r="H1689" s="244">
        <v>15.962999999999999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149</v>
      </c>
      <c r="AU1689" s="250" t="s">
        <v>147</v>
      </c>
      <c r="AV1689" s="14" t="s">
        <v>147</v>
      </c>
      <c r="AW1689" s="14" t="s">
        <v>30</v>
      </c>
      <c r="AX1689" s="14" t="s">
        <v>73</v>
      </c>
      <c r="AY1689" s="250" t="s">
        <v>138</v>
      </c>
    </row>
    <row r="1690" s="13" customFormat="1">
      <c r="A1690" s="13"/>
      <c r="B1690" s="229"/>
      <c r="C1690" s="230"/>
      <c r="D1690" s="231" t="s">
        <v>149</v>
      </c>
      <c r="E1690" s="232" t="s">
        <v>1</v>
      </c>
      <c r="F1690" s="233" t="s">
        <v>221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149</v>
      </c>
      <c r="AU1690" s="239" t="s">
        <v>147</v>
      </c>
      <c r="AV1690" s="13" t="s">
        <v>81</v>
      </c>
      <c r="AW1690" s="13" t="s">
        <v>30</v>
      </c>
      <c r="AX1690" s="13" t="s">
        <v>73</v>
      </c>
      <c r="AY1690" s="239" t="s">
        <v>138</v>
      </c>
    </row>
    <row r="1691" s="14" customFormat="1">
      <c r="A1691" s="14"/>
      <c r="B1691" s="240"/>
      <c r="C1691" s="241"/>
      <c r="D1691" s="231" t="s">
        <v>149</v>
      </c>
      <c r="E1691" s="242" t="s">
        <v>1</v>
      </c>
      <c r="F1691" s="243" t="s">
        <v>222</v>
      </c>
      <c r="G1691" s="241"/>
      <c r="H1691" s="244">
        <v>21.716999999999999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149</v>
      </c>
      <c r="AU1691" s="250" t="s">
        <v>147</v>
      </c>
      <c r="AV1691" s="14" t="s">
        <v>147</v>
      </c>
      <c r="AW1691" s="14" t="s">
        <v>30</v>
      </c>
      <c r="AX1691" s="14" t="s">
        <v>73</v>
      </c>
      <c r="AY1691" s="250" t="s">
        <v>138</v>
      </c>
    </row>
    <row r="1692" s="14" customFormat="1">
      <c r="A1692" s="14"/>
      <c r="B1692" s="240"/>
      <c r="C1692" s="241"/>
      <c r="D1692" s="231" t="s">
        <v>149</v>
      </c>
      <c r="E1692" s="242" t="s">
        <v>1</v>
      </c>
      <c r="F1692" s="243" t="s">
        <v>223</v>
      </c>
      <c r="G1692" s="241"/>
      <c r="H1692" s="244">
        <v>-10.037000000000001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149</v>
      </c>
      <c r="AU1692" s="250" t="s">
        <v>147</v>
      </c>
      <c r="AV1692" s="14" t="s">
        <v>147</v>
      </c>
      <c r="AW1692" s="14" t="s">
        <v>30</v>
      </c>
      <c r="AX1692" s="14" t="s">
        <v>73</v>
      </c>
      <c r="AY1692" s="250" t="s">
        <v>138</v>
      </c>
    </row>
    <row r="1693" s="13" customFormat="1">
      <c r="A1693" s="13"/>
      <c r="B1693" s="229"/>
      <c r="C1693" s="230"/>
      <c r="D1693" s="231" t="s">
        <v>149</v>
      </c>
      <c r="E1693" s="232" t="s">
        <v>1</v>
      </c>
      <c r="F1693" s="233" t="s">
        <v>224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149</v>
      </c>
      <c r="AU1693" s="239" t="s">
        <v>147</v>
      </c>
      <c r="AV1693" s="13" t="s">
        <v>81</v>
      </c>
      <c r="AW1693" s="13" t="s">
        <v>30</v>
      </c>
      <c r="AX1693" s="13" t="s">
        <v>73</v>
      </c>
      <c r="AY1693" s="239" t="s">
        <v>138</v>
      </c>
    </row>
    <row r="1694" s="14" customFormat="1">
      <c r="A1694" s="14"/>
      <c r="B1694" s="240"/>
      <c r="C1694" s="241"/>
      <c r="D1694" s="231" t="s">
        <v>149</v>
      </c>
      <c r="E1694" s="242" t="s">
        <v>1</v>
      </c>
      <c r="F1694" s="243" t="s">
        <v>225</v>
      </c>
      <c r="G1694" s="241"/>
      <c r="H1694" s="244">
        <v>39.889000000000003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149</v>
      </c>
      <c r="AU1694" s="250" t="s">
        <v>147</v>
      </c>
      <c r="AV1694" s="14" t="s">
        <v>147</v>
      </c>
      <c r="AW1694" s="14" t="s">
        <v>30</v>
      </c>
      <c r="AX1694" s="14" t="s">
        <v>73</v>
      </c>
      <c r="AY1694" s="250" t="s">
        <v>138</v>
      </c>
    </row>
    <row r="1695" s="13" customFormat="1">
      <c r="A1695" s="13"/>
      <c r="B1695" s="229"/>
      <c r="C1695" s="230"/>
      <c r="D1695" s="231" t="s">
        <v>149</v>
      </c>
      <c r="E1695" s="232" t="s">
        <v>1</v>
      </c>
      <c r="F1695" s="233" t="s">
        <v>226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149</v>
      </c>
      <c r="AU1695" s="239" t="s">
        <v>147</v>
      </c>
      <c r="AV1695" s="13" t="s">
        <v>81</v>
      </c>
      <c r="AW1695" s="13" t="s">
        <v>30</v>
      </c>
      <c r="AX1695" s="13" t="s">
        <v>73</v>
      </c>
      <c r="AY1695" s="239" t="s">
        <v>138</v>
      </c>
    </row>
    <row r="1696" s="14" customFormat="1">
      <c r="A1696" s="14"/>
      <c r="B1696" s="240"/>
      <c r="C1696" s="241"/>
      <c r="D1696" s="231" t="s">
        <v>149</v>
      </c>
      <c r="E1696" s="242" t="s">
        <v>1</v>
      </c>
      <c r="F1696" s="243" t="s">
        <v>227</v>
      </c>
      <c r="G1696" s="241"/>
      <c r="H1696" s="244">
        <v>45.341000000000001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149</v>
      </c>
      <c r="AU1696" s="250" t="s">
        <v>147</v>
      </c>
      <c r="AV1696" s="14" t="s">
        <v>147</v>
      </c>
      <c r="AW1696" s="14" t="s">
        <v>30</v>
      </c>
      <c r="AX1696" s="14" t="s">
        <v>73</v>
      </c>
      <c r="AY1696" s="250" t="s">
        <v>138</v>
      </c>
    </row>
    <row r="1697" s="13" customFormat="1">
      <c r="A1697" s="13"/>
      <c r="B1697" s="229"/>
      <c r="C1697" s="230"/>
      <c r="D1697" s="231" t="s">
        <v>149</v>
      </c>
      <c r="E1697" s="232" t="s">
        <v>1</v>
      </c>
      <c r="F1697" s="233" t="s">
        <v>193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149</v>
      </c>
      <c r="AU1697" s="239" t="s">
        <v>147</v>
      </c>
      <c r="AV1697" s="13" t="s">
        <v>81</v>
      </c>
      <c r="AW1697" s="13" t="s">
        <v>30</v>
      </c>
      <c r="AX1697" s="13" t="s">
        <v>73</v>
      </c>
      <c r="AY1697" s="239" t="s">
        <v>138</v>
      </c>
    </row>
    <row r="1698" s="14" customFormat="1">
      <c r="A1698" s="14"/>
      <c r="B1698" s="240"/>
      <c r="C1698" s="241"/>
      <c r="D1698" s="231" t="s">
        <v>149</v>
      </c>
      <c r="E1698" s="242" t="s">
        <v>1</v>
      </c>
      <c r="F1698" s="243" t="s">
        <v>228</v>
      </c>
      <c r="G1698" s="241"/>
      <c r="H1698" s="244">
        <v>38.718000000000004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149</v>
      </c>
      <c r="AU1698" s="250" t="s">
        <v>147</v>
      </c>
      <c r="AV1698" s="14" t="s">
        <v>147</v>
      </c>
      <c r="AW1698" s="14" t="s">
        <v>30</v>
      </c>
      <c r="AX1698" s="14" t="s">
        <v>73</v>
      </c>
      <c r="AY1698" s="250" t="s">
        <v>138</v>
      </c>
    </row>
    <row r="1699" s="15" customFormat="1">
      <c r="A1699" s="15"/>
      <c r="B1699" s="262"/>
      <c r="C1699" s="263"/>
      <c r="D1699" s="231" t="s">
        <v>149</v>
      </c>
      <c r="E1699" s="264" t="s">
        <v>1</v>
      </c>
      <c r="F1699" s="265" t="s">
        <v>165</v>
      </c>
      <c r="G1699" s="263"/>
      <c r="H1699" s="266">
        <v>240.23200000000003</v>
      </c>
      <c r="I1699" s="267"/>
      <c r="J1699" s="263"/>
      <c r="K1699" s="263"/>
      <c r="L1699" s="268"/>
      <c r="M1699" s="269"/>
      <c r="N1699" s="270"/>
      <c r="O1699" s="270"/>
      <c r="P1699" s="270"/>
      <c r="Q1699" s="270"/>
      <c r="R1699" s="270"/>
      <c r="S1699" s="270"/>
      <c r="T1699" s="271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15"/>
      <c r="AT1699" s="272" t="s">
        <v>149</v>
      </c>
      <c r="AU1699" s="272" t="s">
        <v>147</v>
      </c>
      <c r="AV1699" s="15" t="s">
        <v>146</v>
      </c>
      <c r="AW1699" s="15" t="s">
        <v>30</v>
      </c>
      <c r="AX1699" s="15" t="s">
        <v>81</v>
      </c>
      <c r="AY1699" s="272" t="s">
        <v>138</v>
      </c>
    </row>
    <row r="1700" s="2" customFormat="1" ht="14.4" customHeight="1">
      <c r="A1700" s="38"/>
      <c r="B1700" s="39"/>
      <c r="C1700" s="215" t="s">
        <v>1755</v>
      </c>
      <c r="D1700" s="215" t="s">
        <v>142</v>
      </c>
      <c r="E1700" s="216" t="s">
        <v>1756</v>
      </c>
      <c r="F1700" s="217" t="s">
        <v>1757</v>
      </c>
      <c r="G1700" s="218" t="s">
        <v>168</v>
      </c>
      <c r="H1700" s="219">
        <v>56.220999999999997</v>
      </c>
      <c r="I1700" s="220"/>
      <c r="J1700" s="221">
        <f>ROUND(I1700*H1700,2)</f>
        <v>0</v>
      </c>
      <c r="K1700" s="222"/>
      <c r="L1700" s="44"/>
      <c r="M1700" s="223" t="s">
        <v>1</v>
      </c>
      <c r="N1700" s="224" t="s">
        <v>39</v>
      </c>
      <c r="O1700" s="91"/>
      <c r="P1700" s="225">
        <f>O1700*H1700</f>
        <v>0</v>
      </c>
      <c r="Q1700" s="225">
        <v>0</v>
      </c>
      <c r="R1700" s="225">
        <f>Q1700*H1700</f>
        <v>0</v>
      </c>
      <c r="S1700" s="225">
        <v>0</v>
      </c>
      <c r="T1700" s="226">
        <f>S1700*H1700</f>
        <v>0</v>
      </c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R1700" s="227" t="s">
        <v>401</v>
      </c>
      <c r="AT1700" s="227" t="s">
        <v>142</v>
      </c>
      <c r="AU1700" s="227" t="s">
        <v>147</v>
      </c>
      <c r="AY1700" s="17" t="s">
        <v>138</v>
      </c>
      <c r="BE1700" s="228">
        <f>IF(N1700="základní",J1700,0)</f>
        <v>0</v>
      </c>
      <c r="BF1700" s="228">
        <f>IF(N1700="snížená",J1700,0)</f>
        <v>0</v>
      </c>
      <c r="BG1700" s="228">
        <f>IF(N1700="zákl. přenesená",J1700,0)</f>
        <v>0</v>
      </c>
      <c r="BH1700" s="228">
        <f>IF(N1700="sníž. přenesená",J1700,0)</f>
        <v>0</v>
      </c>
      <c r="BI1700" s="228">
        <f>IF(N1700="nulová",J1700,0)</f>
        <v>0</v>
      </c>
      <c r="BJ1700" s="17" t="s">
        <v>147</v>
      </c>
      <c r="BK1700" s="228">
        <f>ROUND(I1700*H1700,2)</f>
        <v>0</v>
      </c>
      <c r="BL1700" s="17" t="s">
        <v>401</v>
      </c>
      <c r="BM1700" s="227" t="s">
        <v>1758</v>
      </c>
    </row>
    <row r="1701" s="13" customFormat="1">
      <c r="A1701" s="13"/>
      <c r="B1701" s="229"/>
      <c r="C1701" s="230"/>
      <c r="D1701" s="231" t="s">
        <v>149</v>
      </c>
      <c r="E1701" s="232" t="s">
        <v>1</v>
      </c>
      <c r="F1701" s="233" t="s">
        <v>183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149</v>
      </c>
      <c r="AU1701" s="239" t="s">
        <v>147</v>
      </c>
      <c r="AV1701" s="13" t="s">
        <v>81</v>
      </c>
      <c r="AW1701" s="13" t="s">
        <v>30</v>
      </c>
      <c r="AX1701" s="13" t="s">
        <v>73</v>
      </c>
      <c r="AY1701" s="239" t="s">
        <v>138</v>
      </c>
    </row>
    <row r="1702" s="14" customFormat="1">
      <c r="A1702" s="14"/>
      <c r="B1702" s="240"/>
      <c r="C1702" s="241"/>
      <c r="D1702" s="231" t="s">
        <v>149</v>
      </c>
      <c r="E1702" s="242" t="s">
        <v>1</v>
      </c>
      <c r="F1702" s="243" t="s">
        <v>184</v>
      </c>
      <c r="G1702" s="241"/>
      <c r="H1702" s="244">
        <v>6.5510000000000002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149</v>
      </c>
      <c r="AU1702" s="250" t="s">
        <v>147</v>
      </c>
      <c r="AV1702" s="14" t="s">
        <v>147</v>
      </c>
      <c r="AW1702" s="14" t="s">
        <v>30</v>
      </c>
      <c r="AX1702" s="14" t="s">
        <v>73</v>
      </c>
      <c r="AY1702" s="250" t="s">
        <v>138</v>
      </c>
    </row>
    <row r="1703" s="13" customFormat="1">
      <c r="A1703" s="13"/>
      <c r="B1703" s="229"/>
      <c r="C1703" s="230"/>
      <c r="D1703" s="231" t="s">
        <v>149</v>
      </c>
      <c r="E1703" s="232" t="s">
        <v>1</v>
      </c>
      <c r="F1703" s="233" t="s">
        <v>185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149</v>
      </c>
      <c r="AU1703" s="239" t="s">
        <v>147</v>
      </c>
      <c r="AV1703" s="13" t="s">
        <v>81</v>
      </c>
      <c r="AW1703" s="13" t="s">
        <v>30</v>
      </c>
      <c r="AX1703" s="13" t="s">
        <v>73</v>
      </c>
      <c r="AY1703" s="239" t="s">
        <v>138</v>
      </c>
    </row>
    <row r="1704" s="14" customFormat="1">
      <c r="A1704" s="14"/>
      <c r="B1704" s="240"/>
      <c r="C1704" s="241"/>
      <c r="D1704" s="231" t="s">
        <v>149</v>
      </c>
      <c r="E1704" s="242" t="s">
        <v>1</v>
      </c>
      <c r="F1704" s="243" t="s">
        <v>186</v>
      </c>
      <c r="G1704" s="241"/>
      <c r="H1704" s="244">
        <v>1.7070000000000001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149</v>
      </c>
      <c r="AU1704" s="250" t="s">
        <v>147</v>
      </c>
      <c r="AV1704" s="14" t="s">
        <v>147</v>
      </c>
      <c r="AW1704" s="14" t="s">
        <v>30</v>
      </c>
      <c r="AX1704" s="14" t="s">
        <v>73</v>
      </c>
      <c r="AY1704" s="250" t="s">
        <v>138</v>
      </c>
    </row>
    <row r="1705" s="13" customFormat="1">
      <c r="A1705" s="13"/>
      <c r="B1705" s="229"/>
      <c r="C1705" s="230"/>
      <c r="D1705" s="231" t="s">
        <v>149</v>
      </c>
      <c r="E1705" s="232" t="s">
        <v>1</v>
      </c>
      <c r="F1705" s="233" t="s">
        <v>187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149</v>
      </c>
      <c r="AU1705" s="239" t="s">
        <v>147</v>
      </c>
      <c r="AV1705" s="13" t="s">
        <v>81</v>
      </c>
      <c r="AW1705" s="13" t="s">
        <v>30</v>
      </c>
      <c r="AX1705" s="13" t="s">
        <v>73</v>
      </c>
      <c r="AY1705" s="239" t="s">
        <v>138</v>
      </c>
    </row>
    <row r="1706" s="14" customFormat="1">
      <c r="A1706" s="14"/>
      <c r="B1706" s="240"/>
      <c r="C1706" s="241"/>
      <c r="D1706" s="231" t="s">
        <v>149</v>
      </c>
      <c r="E1706" s="242" t="s">
        <v>1</v>
      </c>
      <c r="F1706" s="243" t="s">
        <v>188</v>
      </c>
      <c r="G1706" s="241"/>
      <c r="H1706" s="244">
        <v>2.944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149</v>
      </c>
      <c r="AU1706" s="250" t="s">
        <v>147</v>
      </c>
      <c r="AV1706" s="14" t="s">
        <v>147</v>
      </c>
      <c r="AW1706" s="14" t="s">
        <v>30</v>
      </c>
      <c r="AX1706" s="14" t="s">
        <v>73</v>
      </c>
      <c r="AY1706" s="250" t="s">
        <v>138</v>
      </c>
    </row>
    <row r="1707" s="13" customFormat="1">
      <c r="A1707" s="13"/>
      <c r="B1707" s="229"/>
      <c r="C1707" s="230"/>
      <c r="D1707" s="231" t="s">
        <v>149</v>
      </c>
      <c r="E1707" s="232" t="s">
        <v>1</v>
      </c>
      <c r="F1707" s="233" t="s">
        <v>189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149</v>
      </c>
      <c r="AU1707" s="239" t="s">
        <v>147</v>
      </c>
      <c r="AV1707" s="13" t="s">
        <v>81</v>
      </c>
      <c r="AW1707" s="13" t="s">
        <v>30</v>
      </c>
      <c r="AX1707" s="13" t="s">
        <v>73</v>
      </c>
      <c r="AY1707" s="239" t="s">
        <v>138</v>
      </c>
    </row>
    <row r="1708" s="14" customFormat="1">
      <c r="A1708" s="14"/>
      <c r="B1708" s="240"/>
      <c r="C1708" s="241"/>
      <c r="D1708" s="231" t="s">
        <v>149</v>
      </c>
      <c r="E1708" s="242" t="s">
        <v>1</v>
      </c>
      <c r="F1708" s="243" t="s">
        <v>190</v>
      </c>
      <c r="G1708" s="241"/>
      <c r="H1708" s="244">
        <v>13.906000000000001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149</v>
      </c>
      <c r="AU1708" s="250" t="s">
        <v>147</v>
      </c>
      <c r="AV1708" s="14" t="s">
        <v>147</v>
      </c>
      <c r="AW1708" s="14" t="s">
        <v>30</v>
      </c>
      <c r="AX1708" s="14" t="s">
        <v>73</v>
      </c>
      <c r="AY1708" s="250" t="s">
        <v>138</v>
      </c>
    </row>
    <row r="1709" s="13" customFormat="1">
      <c r="A1709" s="13"/>
      <c r="B1709" s="229"/>
      <c r="C1709" s="230"/>
      <c r="D1709" s="231" t="s">
        <v>149</v>
      </c>
      <c r="E1709" s="232" t="s">
        <v>1</v>
      </c>
      <c r="F1709" s="233" t="s">
        <v>191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149</v>
      </c>
      <c r="AU1709" s="239" t="s">
        <v>147</v>
      </c>
      <c r="AV1709" s="13" t="s">
        <v>81</v>
      </c>
      <c r="AW1709" s="13" t="s">
        <v>30</v>
      </c>
      <c r="AX1709" s="13" t="s">
        <v>73</v>
      </c>
      <c r="AY1709" s="239" t="s">
        <v>138</v>
      </c>
    </row>
    <row r="1710" s="14" customFormat="1">
      <c r="A1710" s="14"/>
      <c r="B1710" s="240"/>
      <c r="C1710" s="241"/>
      <c r="D1710" s="231" t="s">
        <v>149</v>
      </c>
      <c r="E1710" s="242" t="s">
        <v>1</v>
      </c>
      <c r="F1710" s="243" t="s">
        <v>192</v>
      </c>
      <c r="G1710" s="241"/>
      <c r="H1710" s="244">
        <v>17.992000000000001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149</v>
      </c>
      <c r="AU1710" s="250" t="s">
        <v>147</v>
      </c>
      <c r="AV1710" s="14" t="s">
        <v>147</v>
      </c>
      <c r="AW1710" s="14" t="s">
        <v>30</v>
      </c>
      <c r="AX1710" s="14" t="s">
        <v>73</v>
      </c>
      <c r="AY1710" s="250" t="s">
        <v>138</v>
      </c>
    </row>
    <row r="1711" s="13" customFormat="1">
      <c r="A1711" s="13"/>
      <c r="B1711" s="229"/>
      <c r="C1711" s="230"/>
      <c r="D1711" s="231" t="s">
        <v>149</v>
      </c>
      <c r="E1711" s="232" t="s">
        <v>1</v>
      </c>
      <c r="F1711" s="233" t="s">
        <v>193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149</v>
      </c>
      <c r="AU1711" s="239" t="s">
        <v>147</v>
      </c>
      <c r="AV1711" s="13" t="s">
        <v>81</v>
      </c>
      <c r="AW1711" s="13" t="s">
        <v>30</v>
      </c>
      <c r="AX1711" s="13" t="s">
        <v>73</v>
      </c>
      <c r="AY1711" s="239" t="s">
        <v>138</v>
      </c>
    </row>
    <row r="1712" s="14" customFormat="1">
      <c r="A1712" s="14"/>
      <c r="B1712" s="240"/>
      <c r="C1712" s="241"/>
      <c r="D1712" s="231" t="s">
        <v>149</v>
      </c>
      <c r="E1712" s="242" t="s">
        <v>1</v>
      </c>
      <c r="F1712" s="243" t="s">
        <v>194</v>
      </c>
      <c r="G1712" s="241"/>
      <c r="H1712" s="244">
        <v>13.121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149</v>
      </c>
      <c r="AU1712" s="250" t="s">
        <v>147</v>
      </c>
      <c r="AV1712" s="14" t="s">
        <v>147</v>
      </c>
      <c r="AW1712" s="14" t="s">
        <v>30</v>
      </c>
      <c r="AX1712" s="14" t="s">
        <v>73</v>
      </c>
      <c r="AY1712" s="250" t="s">
        <v>138</v>
      </c>
    </row>
    <row r="1713" s="15" customFormat="1">
      <c r="A1713" s="15"/>
      <c r="B1713" s="262"/>
      <c r="C1713" s="263"/>
      <c r="D1713" s="231" t="s">
        <v>149</v>
      </c>
      <c r="E1713" s="264" t="s">
        <v>1</v>
      </c>
      <c r="F1713" s="265" t="s">
        <v>165</v>
      </c>
      <c r="G1713" s="263"/>
      <c r="H1713" s="266">
        <v>56.221000000000011</v>
      </c>
      <c r="I1713" s="267"/>
      <c r="J1713" s="263"/>
      <c r="K1713" s="263"/>
      <c r="L1713" s="268"/>
      <c r="M1713" s="269"/>
      <c r="N1713" s="270"/>
      <c r="O1713" s="270"/>
      <c r="P1713" s="270"/>
      <c r="Q1713" s="270"/>
      <c r="R1713" s="270"/>
      <c r="S1713" s="270"/>
      <c r="T1713" s="271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15"/>
      <c r="AT1713" s="272" t="s">
        <v>149</v>
      </c>
      <c r="AU1713" s="272" t="s">
        <v>147</v>
      </c>
      <c r="AV1713" s="15" t="s">
        <v>146</v>
      </c>
      <c r="AW1713" s="15" t="s">
        <v>30</v>
      </c>
      <c r="AX1713" s="15" t="s">
        <v>81</v>
      </c>
      <c r="AY1713" s="272" t="s">
        <v>138</v>
      </c>
    </row>
    <row r="1714" s="2" customFormat="1" ht="14.4" customHeight="1">
      <c r="A1714" s="38"/>
      <c r="B1714" s="39"/>
      <c r="C1714" s="251" t="s">
        <v>1759</v>
      </c>
      <c r="D1714" s="251" t="s">
        <v>153</v>
      </c>
      <c r="E1714" s="252" t="s">
        <v>1760</v>
      </c>
      <c r="F1714" s="253" t="s">
        <v>1761</v>
      </c>
      <c r="G1714" s="254" t="s">
        <v>168</v>
      </c>
      <c r="H1714" s="255">
        <v>58.109000000000002</v>
      </c>
      <c r="I1714" s="256"/>
      <c r="J1714" s="257">
        <f>ROUND(I1714*H1714,2)</f>
        <v>0</v>
      </c>
      <c r="K1714" s="258"/>
      <c r="L1714" s="259"/>
      <c r="M1714" s="260" t="s">
        <v>1</v>
      </c>
      <c r="N1714" s="261" t="s">
        <v>39</v>
      </c>
      <c r="O1714" s="91"/>
      <c r="P1714" s="225">
        <f>O1714*H1714</f>
        <v>0</v>
      </c>
      <c r="Q1714" s="225">
        <v>0</v>
      </c>
      <c r="R1714" s="225">
        <f>Q1714*H1714</f>
        <v>0</v>
      </c>
      <c r="S1714" s="225">
        <v>0</v>
      </c>
      <c r="T1714" s="226">
        <f>S1714*H1714</f>
        <v>0</v>
      </c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  <c r="AE1714" s="38"/>
      <c r="AR1714" s="227" t="s">
        <v>336</v>
      </c>
      <c r="AT1714" s="227" t="s">
        <v>153</v>
      </c>
      <c r="AU1714" s="227" t="s">
        <v>147</v>
      </c>
      <c r="AY1714" s="17" t="s">
        <v>138</v>
      </c>
      <c r="BE1714" s="228">
        <f>IF(N1714="základní",J1714,0)</f>
        <v>0</v>
      </c>
      <c r="BF1714" s="228">
        <f>IF(N1714="snížená",J1714,0)</f>
        <v>0</v>
      </c>
      <c r="BG1714" s="228">
        <f>IF(N1714="zákl. přenesená",J1714,0)</f>
        <v>0</v>
      </c>
      <c r="BH1714" s="228">
        <f>IF(N1714="sníž. přenesená",J1714,0)</f>
        <v>0</v>
      </c>
      <c r="BI1714" s="228">
        <f>IF(N1714="nulová",J1714,0)</f>
        <v>0</v>
      </c>
      <c r="BJ1714" s="17" t="s">
        <v>147</v>
      </c>
      <c r="BK1714" s="228">
        <f>ROUND(I1714*H1714,2)</f>
        <v>0</v>
      </c>
      <c r="BL1714" s="17" t="s">
        <v>401</v>
      </c>
      <c r="BM1714" s="227" t="s">
        <v>1762</v>
      </c>
    </row>
    <row r="1715" s="14" customFormat="1">
      <c r="A1715" s="14"/>
      <c r="B1715" s="240"/>
      <c r="C1715" s="241"/>
      <c r="D1715" s="231" t="s">
        <v>149</v>
      </c>
      <c r="E1715" s="241"/>
      <c r="F1715" s="243" t="s">
        <v>1763</v>
      </c>
      <c r="G1715" s="241"/>
      <c r="H1715" s="244">
        <v>58.109000000000002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149</v>
      </c>
      <c r="AU1715" s="250" t="s">
        <v>147</v>
      </c>
      <c r="AV1715" s="14" t="s">
        <v>147</v>
      </c>
      <c r="AW1715" s="14" t="s">
        <v>4</v>
      </c>
      <c r="AX1715" s="14" t="s">
        <v>81</v>
      </c>
      <c r="AY1715" s="250" t="s">
        <v>138</v>
      </c>
    </row>
    <row r="1716" s="2" customFormat="1" ht="24.15" customHeight="1">
      <c r="A1716" s="38"/>
      <c r="B1716" s="39"/>
      <c r="C1716" s="215" t="s">
        <v>1764</v>
      </c>
      <c r="D1716" s="215" t="s">
        <v>142</v>
      </c>
      <c r="E1716" s="216" t="s">
        <v>1765</v>
      </c>
      <c r="F1716" s="217" t="s">
        <v>1766</v>
      </c>
      <c r="G1716" s="218" t="s">
        <v>168</v>
      </c>
      <c r="H1716" s="219">
        <v>15</v>
      </c>
      <c r="I1716" s="220"/>
      <c r="J1716" s="221">
        <f>ROUND(I1716*H1716,2)</f>
        <v>0</v>
      </c>
      <c r="K1716" s="222"/>
      <c r="L1716" s="44"/>
      <c r="M1716" s="223" t="s">
        <v>1</v>
      </c>
      <c r="N1716" s="224" t="s">
        <v>39</v>
      </c>
      <c r="O1716" s="91"/>
      <c r="P1716" s="225">
        <f>O1716*H1716</f>
        <v>0</v>
      </c>
      <c r="Q1716" s="225">
        <v>0</v>
      </c>
      <c r="R1716" s="225">
        <f>Q1716*H1716</f>
        <v>0</v>
      </c>
      <c r="S1716" s="225">
        <v>0</v>
      </c>
      <c r="T1716" s="226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27" t="s">
        <v>401</v>
      </c>
      <c r="AT1716" s="227" t="s">
        <v>142</v>
      </c>
      <c r="AU1716" s="227" t="s">
        <v>147</v>
      </c>
      <c r="AY1716" s="17" t="s">
        <v>138</v>
      </c>
      <c r="BE1716" s="228">
        <f>IF(N1716="základní",J1716,0)</f>
        <v>0</v>
      </c>
      <c r="BF1716" s="228">
        <f>IF(N1716="snížená",J1716,0)</f>
        <v>0</v>
      </c>
      <c r="BG1716" s="228">
        <f>IF(N1716="zákl. přenesená",J1716,0)</f>
        <v>0</v>
      </c>
      <c r="BH1716" s="228">
        <f>IF(N1716="sníž. přenesená",J1716,0)</f>
        <v>0</v>
      </c>
      <c r="BI1716" s="228">
        <f>IF(N1716="nulová",J1716,0)</f>
        <v>0</v>
      </c>
      <c r="BJ1716" s="17" t="s">
        <v>147</v>
      </c>
      <c r="BK1716" s="228">
        <f>ROUND(I1716*H1716,2)</f>
        <v>0</v>
      </c>
      <c r="BL1716" s="17" t="s">
        <v>401</v>
      </c>
      <c r="BM1716" s="227" t="s">
        <v>1767</v>
      </c>
    </row>
    <row r="1717" s="14" customFormat="1">
      <c r="A1717" s="14"/>
      <c r="B1717" s="240"/>
      <c r="C1717" s="241"/>
      <c r="D1717" s="231" t="s">
        <v>149</v>
      </c>
      <c r="E1717" s="242" t="s">
        <v>1</v>
      </c>
      <c r="F1717" s="243" t="s">
        <v>8</v>
      </c>
      <c r="G1717" s="241"/>
      <c r="H1717" s="244">
        <v>15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149</v>
      </c>
      <c r="AU1717" s="250" t="s">
        <v>147</v>
      </c>
      <c r="AV1717" s="14" t="s">
        <v>147</v>
      </c>
      <c r="AW1717" s="14" t="s">
        <v>30</v>
      </c>
      <c r="AX1717" s="14" t="s">
        <v>81</v>
      </c>
      <c r="AY1717" s="250" t="s">
        <v>138</v>
      </c>
    </row>
    <row r="1718" s="2" customFormat="1" ht="14.4" customHeight="1">
      <c r="A1718" s="38"/>
      <c r="B1718" s="39"/>
      <c r="C1718" s="251" t="s">
        <v>1768</v>
      </c>
      <c r="D1718" s="251" t="s">
        <v>153</v>
      </c>
      <c r="E1718" s="252" t="s">
        <v>1769</v>
      </c>
      <c r="F1718" s="253" t="s">
        <v>1770</v>
      </c>
      <c r="G1718" s="254" t="s">
        <v>168</v>
      </c>
      <c r="H1718" s="255">
        <v>15.75</v>
      </c>
      <c r="I1718" s="256"/>
      <c r="J1718" s="257">
        <f>ROUND(I1718*H1718,2)</f>
        <v>0</v>
      </c>
      <c r="K1718" s="258"/>
      <c r="L1718" s="259"/>
      <c r="M1718" s="260" t="s">
        <v>1</v>
      </c>
      <c r="N1718" s="261" t="s">
        <v>39</v>
      </c>
      <c r="O1718" s="91"/>
      <c r="P1718" s="225">
        <f>O1718*H1718</f>
        <v>0</v>
      </c>
      <c r="Q1718" s="225">
        <v>0</v>
      </c>
      <c r="R1718" s="225">
        <f>Q1718*H1718</f>
        <v>0</v>
      </c>
      <c r="S1718" s="225">
        <v>0</v>
      </c>
      <c r="T1718" s="226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27" t="s">
        <v>336</v>
      </c>
      <c r="AT1718" s="227" t="s">
        <v>153</v>
      </c>
      <c r="AU1718" s="227" t="s">
        <v>147</v>
      </c>
      <c r="AY1718" s="17" t="s">
        <v>138</v>
      </c>
      <c r="BE1718" s="228">
        <f>IF(N1718="základní",J1718,0)</f>
        <v>0</v>
      </c>
      <c r="BF1718" s="228">
        <f>IF(N1718="snížená",J1718,0)</f>
        <v>0</v>
      </c>
      <c r="BG1718" s="228">
        <f>IF(N1718="zákl. přenesená",J1718,0)</f>
        <v>0</v>
      </c>
      <c r="BH1718" s="228">
        <f>IF(N1718="sníž. přenesená",J1718,0)</f>
        <v>0</v>
      </c>
      <c r="BI1718" s="228">
        <f>IF(N1718="nulová",J1718,0)</f>
        <v>0</v>
      </c>
      <c r="BJ1718" s="17" t="s">
        <v>147</v>
      </c>
      <c r="BK1718" s="228">
        <f>ROUND(I1718*H1718,2)</f>
        <v>0</v>
      </c>
      <c r="BL1718" s="17" t="s">
        <v>401</v>
      </c>
      <c r="BM1718" s="227" t="s">
        <v>1771</v>
      </c>
    </row>
    <row r="1719" s="14" customFormat="1">
      <c r="A1719" s="14"/>
      <c r="B1719" s="240"/>
      <c r="C1719" s="241"/>
      <c r="D1719" s="231" t="s">
        <v>149</v>
      </c>
      <c r="E1719" s="242" t="s">
        <v>1</v>
      </c>
      <c r="F1719" s="243" t="s">
        <v>8</v>
      </c>
      <c r="G1719" s="241"/>
      <c r="H1719" s="244">
        <v>15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149</v>
      </c>
      <c r="AU1719" s="250" t="s">
        <v>147</v>
      </c>
      <c r="AV1719" s="14" t="s">
        <v>147</v>
      </c>
      <c r="AW1719" s="14" t="s">
        <v>30</v>
      </c>
      <c r="AX1719" s="14" t="s">
        <v>81</v>
      </c>
      <c r="AY1719" s="250" t="s">
        <v>138</v>
      </c>
    </row>
    <row r="1720" s="14" customFormat="1">
      <c r="A1720" s="14"/>
      <c r="B1720" s="240"/>
      <c r="C1720" s="241"/>
      <c r="D1720" s="231" t="s">
        <v>149</v>
      </c>
      <c r="E1720" s="241"/>
      <c r="F1720" s="243" t="s">
        <v>1772</v>
      </c>
      <c r="G1720" s="241"/>
      <c r="H1720" s="244">
        <v>15.75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149</v>
      </c>
      <c r="AU1720" s="250" t="s">
        <v>147</v>
      </c>
      <c r="AV1720" s="14" t="s">
        <v>147</v>
      </c>
      <c r="AW1720" s="14" t="s">
        <v>4</v>
      </c>
      <c r="AX1720" s="14" t="s">
        <v>81</v>
      </c>
      <c r="AY1720" s="250" t="s">
        <v>138</v>
      </c>
    </row>
    <row r="1721" s="2" customFormat="1" ht="24.15" customHeight="1">
      <c r="A1721" s="38"/>
      <c r="B1721" s="39"/>
      <c r="C1721" s="215" t="s">
        <v>1773</v>
      </c>
      <c r="D1721" s="215" t="s">
        <v>142</v>
      </c>
      <c r="E1721" s="216" t="s">
        <v>1774</v>
      </c>
      <c r="F1721" s="217" t="s">
        <v>1775</v>
      </c>
      <c r="G1721" s="218" t="s">
        <v>168</v>
      </c>
      <c r="H1721" s="219">
        <v>240.232</v>
      </c>
      <c r="I1721" s="220"/>
      <c r="J1721" s="221">
        <f>ROUND(I1721*H1721,2)</f>
        <v>0</v>
      </c>
      <c r="K1721" s="222"/>
      <c r="L1721" s="44"/>
      <c r="M1721" s="223" t="s">
        <v>1</v>
      </c>
      <c r="N1721" s="224" t="s">
        <v>39</v>
      </c>
      <c r="O1721" s="91"/>
      <c r="P1721" s="225">
        <f>O1721*H1721</f>
        <v>0</v>
      </c>
      <c r="Q1721" s="225">
        <v>0.00020000000000000001</v>
      </c>
      <c r="R1721" s="225">
        <f>Q1721*H1721</f>
        <v>0.048046400000000003</v>
      </c>
      <c r="S1721" s="225">
        <v>0</v>
      </c>
      <c r="T1721" s="226">
        <f>S1721*H1721</f>
        <v>0</v>
      </c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R1721" s="227" t="s">
        <v>401</v>
      </c>
      <c r="AT1721" s="227" t="s">
        <v>142</v>
      </c>
      <c r="AU1721" s="227" t="s">
        <v>147</v>
      </c>
      <c r="AY1721" s="17" t="s">
        <v>138</v>
      </c>
      <c r="BE1721" s="228">
        <f>IF(N1721="základní",J1721,0)</f>
        <v>0</v>
      </c>
      <c r="BF1721" s="228">
        <f>IF(N1721="snížená",J1721,0)</f>
        <v>0</v>
      </c>
      <c r="BG1721" s="228">
        <f>IF(N1721="zákl. přenesená",J1721,0)</f>
        <v>0</v>
      </c>
      <c r="BH1721" s="228">
        <f>IF(N1721="sníž. přenesená",J1721,0)</f>
        <v>0</v>
      </c>
      <c r="BI1721" s="228">
        <f>IF(N1721="nulová",J1721,0)</f>
        <v>0</v>
      </c>
      <c r="BJ1721" s="17" t="s">
        <v>147</v>
      </c>
      <c r="BK1721" s="228">
        <f>ROUND(I1721*H1721,2)</f>
        <v>0</v>
      </c>
      <c r="BL1721" s="17" t="s">
        <v>401</v>
      </c>
      <c r="BM1721" s="227" t="s">
        <v>1776</v>
      </c>
    </row>
    <row r="1722" s="13" customFormat="1">
      <c r="A1722" s="13"/>
      <c r="B1722" s="229"/>
      <c r="C1722" s="230"/>
      <c r="D1722" s="231" t="s">
        <v>149</v>
      </c>
      <c r="E1722" s="232" t="s">
        <v>1</v>
      </c>
      <c r="F1722" s="233" t="s">
        <v>1741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149</v>
      </c>
      <c r="AU1722" s="239" t="s">
        <v>147</v>
      </c>
      <c r="AV1722" s="13" t="s">
        <v>81</v>
      </c>
      <c r="AW1722" s="13" t="s">
        <v>30</v>
      </c>
      <c r="AX1722" s="13" t="s">
        <v>73</v>
      </c>
      <c r="AY1722" s="239" t="s">
        <v>138</v>
      </c>
    </row>
    <row r="1723" s="13" customFormat="1">
      <c r="A1723" s="13"/>
      <c r="B1723" s="229"/>
      <c r="C1723" s="230"/>
      <c r="D1723" s="231" t="s">
        <v>149</v>
      </c>
      <c r="E1723" s="232" t="s">
        <v>1</v>
      </c>
      <c r="F1723" s="233" t="s">
        <v>183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149</v>
      </c>
      <c r="AU1723" s="239" t="s">
        <v>147</v>
      </c>
      <c r="AV1723" s="13" t="s">
        <v>81</v>
      </c>
      <c r="AW1723" s="13" t="s">
        <v>30</v>
      </c>
      <c r="AX1723" s="13" t="s">
        <v>73</v>
      </c>
      <c r="AY1723" s="239" t="s">
        <v>138</v>
      </c>
    </row>
    <row r="1724" s="14" customFormat="1">
      <c r="A1724" s="14"/>
      <c r="B1724" s="240"/>
      <c r="C1724" s="241"/>
      <c r="D1724" s="231" t="s">
        <v>149</v>
      </c>
      <c r="E1724" s="242" t="s">
        <v>1</v>
      </c>
      <c r="F1724" s="243" t="s">
        <v>184</v>
      </c>
      <c r="G1724" s="241"/>
      <c r="H1724" s="244">
        <v>6.5510000000000002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149</v>
      </c>
      <c r="AU1724" s="250" t="s">
        <v>147</v>
      </c>
      <c r="AV1724" s="14" t="s">
        <v>147</v>
      </c>
      <c r="AW1724" s="14" t="s">
        <v>30</v>
      </c>
      <c r="AX1724" s="14" t="s">
        <v>73</v>
      </c>
      <c r="AY1724" s="250" t="s">
        <v>138</v>
      </c>
    </row>
    <row r="1725" s="13" customFormat="1">
      <c r="A1725" s="13"/>
      <c r="B1725" s="229"/>
      <c r="C1725" s="230"/>
      <c r="D1725" s="231" t="s">
        <v>149</v>
      </c>
      <c r="E1725" s="232" t="s">
        <v>1</v>
      </c>
      <c r="F1725" s="233" t="s">
        <v>185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149</v>
      </c>
      <c r="AU1725" s="239" t="s">
        <v>147</v>
      </c>
      <c r="AV1725" s="13" t="s">
        <v>81</v>
      </c>
      <c r="AW1725" s="13" t="s">
        <v>30</v>
      </c>
      <c r="AX1725" s="13" t="s">
        <v>73</v>
      </c>
      <c r="AY1725" s="239" t="s">
        <v>138</v>
      </c>
    </row>
    <row r="1726" s="14" customFormat="1">
      <c r="A1726" s="14"/>
      <c r="B1726" s="240"/>
      <c r="C1726" s="241"/>
      <c r="D1726" s="231" t="s">
        <v>149</v>
      </c>
      <c r="E1726" s="242" t="s">
        <v>1</v>
      </c>
      <c r="F1726" s="243" t="s">
        <v>186</v>
      </c>
      <c r="G1726" s="241"/>
      <c r="H1726" s="244">
        <v>1.7070000000000001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149</v>
      </c>
      <c r="AU1726" s="250" t="s">
        <v>147</v>
      </c>
      <c r="AV1726" s="14" t="s">
        <v>147</v>
      </c>
      <c r="AW1726" s="14" t="s">
        <v>30</v>
      </c>
      <c r="AX1726" s="14" t="s">
        <v>73</v>
      </c>
      <c r="AY1726" s="250" t="s">
        <v>138</v>
      </c>
    </row>
    <row r="1727" s="13" customFormat="1">
      <c r="A1727" s="13"/>
      <c r="B1727" s="229"/>
      <c r="C1727" s="230"/>
      <c r="D1727" s="231" t="s">
        <v>149</v>
      </c>
      <c r="E1727" s="232" t="s">
        <v>1</v>
      </c>
      <c r="F1727" s="233" t="s">
        <v>187</v>
      </c>
      <c r="G1727" s="230"/>
      <c r="H1727" s="232" t="s">
        <v>1</v>
      </c>
      <c r="I1727" s="234"/>
      <c r="J1727" s="230"/>
      <c r="K1727" s="230"/>
      <c r="L1727" s="235"/>
      <c r="M1727" s="236"/>
      <c r="N1727" s="237"/>
      <c r="O1727" s="237"/>
      <c r="P1727" s="237"/>
      <c r="Q1727" s="237"/>
      <c r="R1727" s="237"/>
      <c r="S1727" s="237"/>
      <c r="T1727" s="23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9" t="s">
        <v>149</v>
      </c>
      <c r="AU1727" s="239" t="s">
        <v>147</v>
      </c>
      <c r="AV1727" s="13" t="s">
        <v>81</v>
      </c>
      <c r="AW1727" s="13" t="s">
        <v>30</v>
      </c>
      <c r="AX1727" s="13" t="s">
        <v>73</v>
      </c>
      <c r="AY1727" s="239" t="s">
        <v>138</v>
      </c>
    </row>
    <row r="1728" s="14" customFormat="1">
      <c r="A1728" s="14"/>
      <c r="B1728" s="240"/>
      <c r="C1728" s="241"/>
      <c r="D1728" s="231" t="s">
        <v>149</v>
      </c>
      <c r="E1728" s="242" t="s">
        <v>1</v>
      </c>
      <c r="F1728" s="243" t="s">
        <v>188</v>
      </c>
      <c r="G1728" s="241"/>
      <c r="H1728" s="244">
        <v>2.944</v>
      </c>
      <c r="I1728" s="245"/>
      <c r="J1728" s="241"/>
      <c r="K1728" s="241"/>
      <c r="L1728" s="246"/>
      <c r="M1728" s="247"/>
      <c r="N1728" s="248"/>
      <c r="O1728" s="248"/>
      <c r="P1728" s="248"/>
      <c r="Q1728" s="248"/>
      <c r="R1728" s="248"/>
      <c r="S1728" s="248"/>
      <c r="T1728" s="249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0" t="s">
        <v>149</v>
      </c>
      <c r="AU1728" s="250" t="s">
        <v>147</v>
      </c>
      <c r="AV1728" s="14" t="s">
        <v>147</v>
      </c>
      <c r="AW1728" s="14" t="s">
        <v>30</v>
      </c>
      <c r="AX1728" s="14" t="s">
        <v>73</v>
      </c>
      <c r="AY1728" s="250" t="s">
        <v>138</v>
      </c>
    </row>
    <row r="1729" s="13" customFormat="1">
      <c r="A1729" s="13"/>
      <c r="B1729" s="229"/>
      <c r="C1729" s="230"/>
      <c r="D1729" s="231" t="s">
        <v>149</v>
      </c>
      <c r="E1729" s="232" t="s">
        <v>1</v>
      </c>
      <c r="F1729" s="233" t="s">
        <v>189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149</v>
      </c>
      <c r="AU1729" s="239" t="s">
        <v>147</v>
      </c>
      <c r="AV1729" s="13" t="s">
        <v>81</v>
      </c>
      <c r="AW1729" s="13" t="s">
        <v>30</v>
      </c>
      <c r="AX1729" s="13" t="s">
        <v>73</v>
      </c>
      <c r="AY1729" s="239" t="s">
        <v>138</v>
      </c>
    </row>
    <row r="1730" s="14" customFormat="1">
      <c r="A1730" s="14"/>
      <c r="B1730" s="240"/>
      <c r="C1730" s="241"/>
      <c r="D1730" s="231" t="s">
        <v>149</v>
      </c>
      <c r="E1730" s="242" t="s">
        <v>1</v>
      </c>
      <c r="F1730" s="243" t="s">
        <v>190</v>
      </c>
      <c r="G1730" s="241"/>
      <c r="H1730" s="244">
        <v>13.906000000000001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149</v>
      </c>
      <c r="AU1730" s="250" t="s">
        <v>147</v>
      </c>
      <c r="AV1730" s="14" t="s">
        <v>147</v>
      </c>
      <c r="AW1730" s="14" t="s">
        <v>30</v>
      </c>
      <c r="AX1730" s="14" t="s">
        <v>73</v>
      </c>
      <c r="AY1730" s="250" t="s">
        <v>138</v>
      </c>
    </row>
    <row r="1731" s="13" customFormat="1">
      <c r="A1731" s="13"/>
      <c r="B1731" s="229"/>
      <c r="C1731" s="230"/>
      <c r="D1731" s="231" t="s">
        <v>149</v>
      </c>
      <c r="E1731" s="232" t="s">
        <v>1</v>
      </c>
      <c r="F1731" s="233" t="s">
        <v>191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149</v>
      </c>
      <c r="AU1731" s="239" t="s">
        <v>147</v>
      </c>
      <c r="AV1731" s="13" t="s">
        <v>81</v>
      </c>
      <c r="AW1731" s="13" t="s">
        <v>30</v>
      </c>
      <c r="AX1731" s="13" t="s">
        <v>73</v>
      </c>
      <c r="AY1731" s="239" t="s">
        <v>138</v>
      </c>
    </row>
    <row r="1732" s="14" customFormat="1">
      <c r="A1732" s="14"/>
      <c r="B1732" s="240"/>
      <c r="C1732" s="241"/>
      <c r="D1732" s="231" t="s">
        <v>149</v>
      </c>
      <c r="E1732" s="242" t="s">
        <v>1</v>
      </c>
      <c r="F1732" s="243" t="s">
        <v>192</v>
      </c>
      <c r="G1732" s="241"/>
      <c r="H1732" s="244">
        <v>17.992000000000001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149</v>
      </c>
      <c r="AU1732" s="250" t="s">
        <v>147</v>
      </c>
      <c r="AV1732" s="14" t="s">
        <v>147</v>
      </c>
      <c r="AW1732" s="14" t="s">
        <v>30</v>
      </c>
      <c r="AX1732" s="14" t="s">
        <v>73</v>
      </c>
      <c r="AY1732" s="250" t="s">
        <v>138</v>
      </c>
    </row>
    <row r="1733" s="13" customFormat="1">
      <c r="A1733" s="13"/>
      <c r="B1733" s="229"/>
      <c r="C1733" s="230"/>
      <c r="D1733" s="231" t="s">
        <v>149</v>
      </c>
      <c r="E1733" s="232" t="s">
        <v>1</v>
      </c>
      <c r="F1733" s="233" t="s">
        <v>193</v>
      </c>
      <c r="G1733" s="230"/>
      <c r="H1733" s="232" t="s">
        <v>1</v>
      </c>
      <c r="I1733" s="234"/>
      <c r="J1733" s="230"/>
      <c r="K1733" s="230"/>
      <c r="L1733" s="235"/>
      <c r="M1733" s="236"/>
      <c r="N1733" s="237"/>
      <c r="O1733" s="237"/>
      <c r="P1733" s="237"/>
      <c r="Q1733" s="237"/>
      <c r="R1733" s="237"/>
      <c r="S1733" s="237"/>
      <c r="T1733" s="238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39" t="s">
        <v>149</v>
      </c>
      <c r="AU1733" s="239" t="s">
        <v>147</v>
      </c>
      <c r="AV1733" s="13" t="s">
        <v>81</v>
      </c>
      <c r="AW1733" s="13" t="s">
        <v>30</v>
      </c>
      <c r="AX1733" s="13" t="s">
        <v>73</v>
      </c>
      <c r="AY1733" s="239" t="s">
        <v>138</v>
      </c>
    </row>
    <row r="1734" s="14" customFormat="1">
      <c r="A1734" s="14"/>
      <c r="B1734" s="240"/>
      <c r="C1734" s="241"/>
      <c r="D1734" s="231" t="s">
        <v>149</v>
      </c>
      <c r="E1734" s="242" t="s">
        <v>1</v>
      </c>
      <c r="F1734" s="243" t="s">
        <v>194</v>
      </c>
      <c r="G1734" s="241"/>
      <c r="H1734" s="244">
        <v>13.121</v>
      </c>
      <c r="I1734" s="245"/>
      <c r="J1734" s="241"/>
      <c r="K1734" s="241"/>
      <c r="L1734" s="246"/>
      <c r="M1734" s="247"/>
      <c r="N1734" s="248"/>
      <c r="O1734" s="248"/>
      <c r="P1734" s="248"/>
      <c r="Q1734" s="248"/>
      <c r="R1734" s="248"/>
      <c r="S1734" s="248"/>
      <c r="T1734" s="249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0" t="s">
        <v>149</v>
      </c>
      <c r="AU1734" s="250" t="s">
        <v>147</v>
      </c>
      <c r="AV1734" s="14" t="s">
        <v>147</v>
      </c>
      <c r="AW1734" s="14" t="s">
        <v>30</v>
      </c>
      <c r="AX1734" s="14" t="s">
        <v>73</v>
      </c>
      <c r="AY1734" s="250" t="s">
        <v>138</v>
      </c>
    </row>
    <row r="1735" s="13" customFormat="1">
      <c r="A1735" s="13"/>
      <c r="B1735" s="229"/>
      <c r="C1735" s="230"/>
      <c r="D1735" s="231" t="s">
        <v>149</v>
      </c>
      <c r="E1735" s="232" t="s">
        <v>1</v>
      </c>
      <c r="F1735" s="233" t="s">
        <v>1742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149</v>
      </c>
      <c r="AU1735" s="239" t="s">
        <v>147</v>
      </c>
      <c r="AV1735" s="13" t="s">
        <v>81</v>
      </c>
      <c r="AW1735" s="13" t="s">
        <v>30</v>
      </c>
      <c r="AX1735" s="13" t="s">
        <v>73</v>
      </c>
      <c r="AY1735" s="239" t="s">
        <v>138</v>
      </c>
    </row>
    <row r="1736" s="13" customFormat="1">
      <c r="A1736" s="13"/>
      <c r="B1736" s="229"/>
      <c r="C1736" s="230"/>
      <c r="D1736" s="231" t="s">
        <v>149</v>
      </c>
      <c r="E1736" s="232" t="s">
        <v>1</v>
      </c>
      <c r="F1736" s="233" t="s">
        <v>183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149</v>
      </c>
      <c r="AU1736" s="239" t="s">
        <v>147</v>
      </c>
      <c r="AV1736" s="13" t="s">
        <v>81</v>
      </c>
      <c r="AW1736" s="13" t="s">
        <v>30</v>
      </c>
      <c r="AX1736" s="13" t="s">
        <v>73</v>
      </c>
      <c r="AY1736" s="239" t="s">
        <v>138</v>
      </c>
    </row>
    <row r="1737" s="14" customFormat="1">
      <c r="A1737" s="14"/>
      <c r="B1737" s="240"/>
      <c r="C1737" s="241"/>
      <c r="D1737" s="231" t="s">
        <v>149</v>
      </c>
      <c r="E1737" s="242" t="s">
        <v>1</v>
      </c>
      <c r="F1737" s="243" t="s">
        <v>218</v>
      </c>
      <c r="G1737" s="241"/>
      <c r="H1737" s="244">
        <v>32.420000000000002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149</v>
      </c>
      <c r="AU1737" s="250" t="s">
        <v>147</v>
      </c>
      <c r="AV1737" s="14" t="s">
        <v>147</v>
      </c>
      <c r="AW1737" s="14" t="s">
        <v>30</v>
      </c>
      <c r="AX1737" s="14" t="s">
        <v>73</v>
      </c>
      <c r="AY1737" s="250" t="s">
        <v>138</v>
      </c>
    </row>
    <row r="1738" s="13" customFormat="1">
      <c r="A1738" s="13"/>
      <c r="B1738" s="229"/>
      <c r="C1738" s="230"/>
      <c r="D1738" s="231" t="s">
        <v>149</v>
      </c>
      <c r="E1738" s="232" t="s">
        <v>1</v>
      </c>
      <c r="F1738" s="233" t="s">
        <v>219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149</v>
      </c>
      <c r="AU1738" s="239" t="s">
        <v>147</v>
      </c>
      <c r="AV1738" s="13" t="s">
        <v>81</v>
      </c>
      <c r="AW1738" s="13" t="s">
        <v>30</v>
      </c>
      <c r="AX1738" s="13" t="s">
        <v>73</v>
      </c>
      <c r="AY1738" s="239" t="s">
        <v>138</v>
      </c>
    </row>
    <row r="1739" s="14" customFormat="1">
      <c r="A1739" s="14"/>
      <c r="B1739" s="240"/>
      <c r="C1739" s="241"/>
      <c r="D1739" s="231" t="s">
        <v>149</v>
      </c>
      <c r="E1739" s="242" t="s">
        <v>1</v>
      </c>
      <c r="F1739" s="243" t="s">
        <v>220</v>
      </c>
      <c r="G1739" s="241"/>
      <c r="H1739" s="244">
        <v>15.962999999999999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149</v>
      </c>
      <c r="AU1739" s="250" t="s">
        <v>147</v>
      </c>
      <c r="AV1739" s="14" t="s">
        <v>147</v>
      </c>
      <c r="AW1739" s="14" t="s">
        <v>30</v>
      </c>
      <c r="AX1739" s="14" t="s">
        <v>73</v>
      </c>
      <c r="AY1739" s="250" t="s">
        <v>138</v>
      </c>
    </row>
    <row r="1740" s="13" customFormat="1">
      <c r="A1740" s="13"/>
      <c r="B1740" s="229"/>
      <c r="C1740" s="230"/>
      <c r="D1740" s="231" t="s">
        <v>149</v>
      </c>
      <c r="E1740" s="232" t="s">
        <v>1</v>
      </c>
      <c r="F1740" s="233" t="s">
        <v>221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149</v>
      </c>
      <c r="AU1740" s="239" t="s">
        <v>147</v>
      </c>
      <c r="AV1740" s="13" t="s">
        <v>81</v>
      </c>
      <c r="AW1740" s="13" t="s">
        <v>30</v>
      </c>
      <c r="AX1740" s="13" t="s">
        <v>73</v>
      </c>
      <c r="AY1740" s="239" t="s">
        <v>138</v>
      </c>
    </row>
    <row r="1741" s="14" customFormat="1">
      <c r="A1741" s="14"/>
      <c r="B1741" s="240"/>
      <c r="C1741" s="241"/>
      <c r="D1741" s="231" t="s">
        <v>149</v>
      </c>
      <c r="E1741" s="242" t="s">
        <v>1</v>
      </c>
      <c r="F1741" s="243" t="s">
        <v>222</v>
      </c>
      <c r="G1741" s="241"/>
      <c r="H1741" s="244">
        <v>21.716999999999999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149</v>
      </c>
      <c r="AU1741" s="250" t="s">
        <v>147</v>
      </c>
      <c r="AV1741" s="14" t="s">
        <v>147</v>
      </c>
      <c r="AW1741" s="14" t="s">
        <v>30</v>
      </c>
      <c r="AX1741" s="14" t="s">
        <v>73</v>
      </c>
      <c r="AY1741" s="250" t="s">
        <v>138</v>
      </c>
    </row>
    <row r="1742" s="14" customFormat="1">
      <c r="A1742" s="14"/>
      <c r="B1742" s="240"/>
      <c r="C1742" s="241"/>
      <c r="D1742" s="231" t="s">
        <v>149</v>
      </c>
      <c r="E1742" s="242" t="s">
        <v>1</v>
      </c>
      <c r="F1742" s="243" t="s">
        <v>223</v>
      </c>
      <c r="G1742" s="241"/>
      <c r="H1742" s="244">
        <v>-10.037000000000001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149</v>
      </c>
      <c r="AU1742" s="250" t="s">
        <v>147</v>
      </c>
      <c r="AV1742" s="14" t="s">
        <v>147</v>
      </c>
      <c r="AW1742" s="14" t="s">
        <v>30</v>
      </c>
      <c r="AX1742" s="14" t="s">
        <v>73</v>
      </c>
      <c r="AY1742" s="250" t="s">
        <v>138</v>
      </c>
    </row>
    <row r="1743" s="13" customFormat="1">
      <c r="A1743" s="13"/>
      <c r="B1743" s="229"/>
      <c r="C1743" s="230"/>
      <c r="D1743" s="231" t="s">
        <v>149</v>
      </c>
      <c r="E1743" s="232" t="s">
        <v>1</v>
      </c>
      <c r="F1743" s="233" t="s">
        <v>224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149</v>
      </c>
      <c r="AU1743" s="239" t="s">
        <v>147</v>
      </c>
      <c r="AV1743" s="13" t="s">
        <v>81</v>
      </c>
      <c r="AW1743" s="13" t="s">
        <v>30</v>
      </c>
      <c r="AX1743" s="13" t="s">
        <v>73</v>
      </c>
      <c r="AY1743" s="239" t="s">
        <v>138</v>
      </c>
    </row>
    <row r="1744" s="14" customFormat="1">
      <c r="A1744" s="14"/>
      <c r="B1744" s="240"/>
      <c r="C1744" s="241"/>
      <c r="D1744" s="231" t="s">
        <v>149</v>
      </c>
      <c r="E1744" s="242" t="s">
        <v>1</v>
      </c>
      <c r="F1744" s="243" t="s">
        <v>225</v>
      </c>
      <c r="G1744" s="241"/>
      <c r="H1744" s="244">
        <v>39.889000000000003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149</v>
      </c>
      <c r="AU1744" s="250" t="s">
        <v>147</v>
      </c>
      <c r="AV1744" s="14" t="s">
        <v>147</v>
      </c>
      <c r="AW1744" s="14" t="s">
        <v>30</v>
      </c>
      <c r="AX1744" s="14" t="s">
        <v>73</v>
      </c>
      <c r="AY1744" s="250" t="s">
        <v>138</v>
      </c>
    </row>
    <row r="1745" s="13" customFormat="1">
      <c r="A1745" s="13"/>
      <c r="B1745" s="229"/>
      <c r="C1745" s="230"/>
      <c r="D1745" s="231" t="s">
        <v>149</v>
      </c>
      <c r="E1745" s="232" t="s">
        <v>1</v>
      </c>
      <c r="F1745" s="233" t="s">
        <v>226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149</v>
      </c>
      <c r="AU1745" s="239" t="s">
        <v>147</v>
      </c>
      <c r="AV1745" s="13" t="s">
        <v>81</v>
      </c>
      <c r="AW1745" s="13" t="s">
        <v>30</v>
      </c>
      <c r="AX1745" s="13" t="s">
        <v>73</v>
      </c>
      <c r="AY1745" s="239" t="s">
        <v>138</v>
      </c>
    </row>
    <row r="1746" s="14" customFormat="1">
      <c r="A1746" s="14"/>
      <c r="B1746" s="240"/>
      <c r="C1746" s="241"/>
      <c r="D1746" s="231" t="s">
        <v>149</v>
      </c>
      <c r="E1746" s="242" t="s">
        <v>1</v>
      </c>
      <c r="F1746" s="243" t="s">
        <v>227</v>
      </c>
      <c r="G1746" s="241"/>
      <c r="H1746" s="244">
        <v>45.341000000000001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149</v>
      </c>
      <c r="AU1746" s="250" t="s">
        <v>147</v>
      </c>
      <c r="AV1746" s="14" t="s">
        <v>147</v>
      </c>
      <c r="AW1746" s="14" t="s">
        <v>30</v>
      </c>
      <c r="AX1746" s="14" t="s">
        <v>73</v>
      </c>
      <c r="AY1746" s="250" t="s">
        <v>138</v>
      </c>
    </row>
    <row r="1747" s="13" customFormat="1">
      <c r="A1747" s="13"/>
      <c r="B1747" s="229"/>
      <c r="C1747" s="230"/>
      <c r="D1747" s="231" t="s">
        <v>149</v>
      </c>
      <c r="E1747" s="232" t="s">
        <v>1</v>
      </c>
      <c r="F1747" s="233" t="s">
        <v>193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149</v>
      </c>
      <c r="AU1747" s="239" t="s">
        <v>147</v>
      </c>
      <c r="AV1747" s="13" t="s">
        <v>81</v>
      </c>
      <c r="AW1747" s="13" t="s">
        <v>30</v>
      </c>
      <c r="AX1747" s="13" t="s">
        <v>73</v>
      </c>
      <c r="AY1747" s="239" t="s">
        <v>138</v>
      </c>
    </row>
    <row r="1748" s="14" customFormat="1">
      <c r="A1748" s="14"/>
      <c r="B1748" s="240"/>
      <c r="C1748" s="241"/>
      <c r="D1748" s="231" t="s">
        <v>149</v>
      </c>
      <c r="E1748" s="242" t="s">
        <v>1</v>
      </c>
      <c r="F1748" s="243" t="s">
        <v>228</v>
      </c>
      <c r="G1748" s="241"/>
      <c r="H1748" s="244">
        <v>38.718000000000004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149</v>
      </c>
      <c r="AU1748" s="250" t="s">
        <v>147</v>
      </c>
      <c r="AV1748" s="14" t="s">
        <v>147</v>
      </c>
      <c r="AW1748" s="14" t="s">
        <v>30</v>
      </c>
      <c r="AX1748" s="14" t="s">
        <v>73</v>
      </c>
      <c r="AY1748" s="250" t="s">
        <v>138</v>
      </c>
    </row>
    <row r="1749" s="15" customFormat="1">
      <c r="A1749" s="15"/>
      <c r="B1749" s="262"/>
      <c r="C1749" s="263"/>
      <c r="D1749" s="231" t="s">
        <v>149</v>
      </c>
      <c r="E1749" s="264" t="s">
        <v>1</v>
      </c>
      <c r="F1749" s="265" t="s">
        <v>165</v>
      </c>
      <c r="G1749" s="263"/>
      <c r="H1749" s="266">
        <v>240.23200000000003</v>
      </c>
      <c r="I1749" s="267"/>
      <c r="J1749" s="263"/>
      <c r="K1749" s="263"/>
      <c r="L1749" s="268"/>
      <c r="M1749" s="269"/>
      <c r="N1749" s="270"/>
      <c r="O1749" s="270"/>
      <c r="P1749" s="270"/>
      <c r="Q1749" s="270"/>
      <c r="R1749" s="270"/>
      <c r="S1749" s="270"/>
      <c r="T1749" s="271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15"/>
      <c r="AT1749" s="272" t="s">
        <v>149</v>
      </c>
      <c r="AU1749" s="272" t="s">
        <v>147</v>
      </c>
      <c r="AV1749" s="15" t="s">
        <v>146</v>
      </c>
      <c r="AW1749" s="15" t="s">
        <v>30</v>
      </c>
      <c r="AX1749" s="15" t="s">
        <v>81</v>
      </c>
      <c r="AY1749" s="272" t="s">
        <v>138</v>
      </c>
    </row>
    <row r="1750" s="2" customFormat="1" ht="24.15" customHeight="1">
      <c r="A1750" s="38"/>
      <c r="B1750" s="39"/>
      <c r="C1750" s="215" t="s">
        <v>1777</v>
      </c>
      <c r="D1750" s="215" t="s">
        <v>142</v>
      </c>
      <c r="E1750" s="216" t="s">
        <v>1778</v>
      </c>
      <c r="F1750" s="217" t="s">
        <v>1779</v>
      </c>
      <c r="G1750" s="218" t="s">
        <v>168</v>
      </c>
      <c r="H1750" s="219">
        <v>240.232</v>
      </c>
      <c r="I1750" s="220"/>
      <c r="J1750" s="221">
        <f>ROUND(I1750*H1750,2)</f>
        <v>0</v>
      </c>
      <c r="K1750" s="222"/>
      <c r="L1750" s="44"/>
      <c r="M1750" s="223" t="s">
        <v>1</v>
      </c>
      <c r="N1750" s="224" t="s">
        <v>39</v>
      </c>
      <c r="O1750" s="91"/>
      <c r="P1750" s="225">
        <f>O1750*H1750</f>
        <v>0</v>
      </c>
      <c r="Q1750" s="225">
        <v>0.00025999999999999998</v>
      </c>
      <c r="R1750" s="225">
        <f>Q1750*H1750</f>
        <v>0.062460319999999993</v>
      </c>
      <c r="S1750" s="225">
        <v>0</v>
      </c>
      <c r="T1750" s="226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7" t="s">
        <v>401</v>
      </c>
      <c r="AT1750" s="227" t="s">
        <v>142</v>
      </c>
      <c r="AU1750" s="227" t="s">
        <v>147</v>
      </c>
      <c r="AY1750" s="17" t="s">
        <v>138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17" t="s">
        <v>147</v>
      </c>
      <c r="BK1750" s="228">
        <f>ROUND(I1750*H1750,2)</f>
        <v>0</v>
      </c>
      <c r="BL1750" s="17" t="s">
        <v>401</v>
      </c>
      <c r="BM1750" s="227" t="s">
        <v>1780</v>
      </c>
    </row>
    <row r="1751" s="13" customFormat="1">
      <c r="A1751" s="13"/>
      <c r="B1751" s="229"/>
      <c r="C1751" s="230"/>
      <c r="D1751" s="231" t="s">
        <v>149</v>
      </c>
      <c r="E1751" s="232" t="s">
        <v>1</v>
      </c>
      <c r="F1751" s="233" t="s">
        <v>1741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149</v>
      </c>
      <c r="AU1751" s="239" t="s">
        <v>147</v>
      </c>
      <c r="AV1751" s="13" t="s">
        <v>81</v>
      </c>
      <c r="AW1751" s="13" t="s">
        <v>30</v>
      </c>
      <c r="AX1751" s="13" t="s">
        <v>73</v>
      </c>
      <c r="AY1751" s="239" t="s">
        <v>138</v>
      </c>
    </row>
    <row r="1752" s="13" customFormat="1">
      <c r="A1752" s="13"/>
      <c r="B1752" s="229"/>
      <c r="C1752" s="230"/>
      <c r="D1752" s="231" t="s">
        <v>149</v>
      </c>
      <c r="E1752" s="232" t="s">
        <v>1</v>
      </c>
      <c r="F1752" s="233" t="s">
        <v>183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149</v>
      </c>
      <c r="AU1752" s="239" t="s">
        <v>147</v>
      </c>
      <c r="AV1752" s="13" t="s">
        <v>81</v>
      </c>
      <c r="AW1752" s="13" t="s">
        <v>30</v>
      </c>
      <c r="AX1752" s="13" t="s">
        <v>73</v>
      </c>
      <c r="AY1752" s="239" t="s">
        <v>138</v>
      </c>
    </row>
    <row r="1753" s="14" customFormat="1">
      <c r="A1753" s="14"/>
      <c r="B1753" s="240"/>
      <c r="C1753" s="241"/>
      <c r="D1753" s="231" t="s">
        <v>149</v>
      </c>
      <c r="E1753" s="242" t="s">
        <v>1</v>
      </c>
      <c r="F1753" s="243" t="s">
        <v>184</v>
      </c>
      <c r="G1753" s="241"/>
      <c r="H1753" s="244">
        <v>6.5510000000000002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149</v>
      </c>
      <c r="AU1753" s="250" t="s">
        <v>147</v>
      </c>
      <c r="AV1753" s="14" t="s">
        <v>147</v>
      </c>
      <c r="AW1753" s="14" t="s">
        <v>30</v>
      </c>
      <c r="AX1753" s="14" t="s">
        <v>73</v>
      </c>
      <c r="AY1753" s="250" t="s">
        <v>138</v>
      </c>
    </row>
    <row r="1754" s="13" customFormat="1">
      <c r="A1754" s="13"/>
      <c r="B1754" s="229"/>
      <c r="C1754" s="230"/>
      <c r="D1754" s="231" t="s">
        <v>149</v>
      </c>
      <c r="E1754" s="232" t="s">
        <v>1</v>
      </c>
      <c r="F1754" s="233" t="s">
        <v>185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149</v>
      </c>
      <c r="AU1754" s="239" t="s">
        <v>147</v>
      </c>
      <c r="AV1754" s="13" t="s">
        <v>81</v>
      </c>
      <c r="AW1754" s="13" t="s">
        <v>30</v>
      </c>
      <c r="AX1754" s="13" t="s">
        <v>73</v>
      </c>
      <c r="AY1754" s="239" t="s">
        <v>138</v>
      </c>
    </row>
    <row r="1755" s="14" customFormat="1">
      <c r="A1755" s="14"/>
      <c r="B1755" s="240"/>
      <c r="C1755" s="241"/>
      <c r="D1755" s="231" t="s">
        <v>149</v>
      </c>
      <c r="E1755" s="242" t="s">
        <v>1</v>
      </c>
      <c r="F1755" s="243" t="s">
        <v>186</v>
      </c>
      <c r="G1755" s="241"/>
      <c r="H1755" s="244">
        <v>1.7070000000000001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149</v>
      </c>
      <c r="AU1755" s="250" t="s">
        <v>147</v>
      </c>
      <c r="AV1755" s="14" t="s">
        <v>147</v>
      </c>
      <c r="AW1755" s="14" t="s">
        <v>30</v>
      </c>
      <c r="AX1755" s="14" t="s">
        <v>73</v>
      </c>
      <c r="AY1755" s="250" t="s">
        <v>138</v>
      </c>
    </row>
    <row r="1756" s="13" customFormat="1">
      <c r="A1756" s="13"/>
      <c r="B1756" s="229"/>
      <c r="C1756" s="230"/>
      <c r="D1756" s="231" t="s">
        <v>149</v>
      </c>
      <c r="E1756" s="232" t="s">
        <v>1</v>
      </c>
      <c r="F1756" s="233" t="s">
        <v>187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149</v>
      </c>
      <c r="AU1756" s="239" t="s">
        <v>147</v>
      </c>
      <c r="AV1756" s="13" t="s">
        <v>81</v>
      </c>
      <c r="AW1756" s="13" t="s">
        <v>30</v>
      </c>
      <c r="AX1756" s="13" t="s">
        <v>73</v>
      </c>
      <c r="AY1756" s="239" t="s">
        <v>138</v>
      </c>
    </row>
    <row r="1757" s="14" customFormat="1">
      <c r="A1757" s="14"/>
      <c r="B1757" s="240"/>
      <c r="C1757" s="241"/>
      <c r="D1757" s="231" t="s">
        <v>149</v>
      </c>
      <c r="E1757" s="242" t="s">
        <v>1</v>
      </c>
      <c r="F1757" s="243" t="s">
        <v>188</v>
      </c>
      <c r="G1757" s="241"/>
      <c r="H1757" s="244">
        <v>2.944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149</v>
      </c>
      <c r="AU1757" s="250" t="s">
        <v>147</v>
      </c>
      <c r="AV1757" s="14" t="s">
        <v>147</v>
      </c>
      <c r="AW1757" s="14" t="s">
        <v>30</v>
      </c>
      <c r="AX1757" s="14" t="s">
        <v>73</v>
      </c>
      <c r="AY1757" s="250" t="s">
        <v>138</v>
      </c>
    </row>
    <row r="1758" s="13" customFormat="1">
      <c r="A1758" s="13"/>
      <c r="B1758" s="229"/>
      <c r="C1758" s="230"/>
      <c r="D1758" s="231" t="s">
        <v>149</v>
      </c>
      <c r="E1758" s="232" t="s">
        <v>1</v>
      </c>
      <c r="F1758" s="233" t="s">
        <v>189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149</v>
      </c>
      <c r="AU1758" s="239" t="s">
        <v>147</v>
      </c>
      <c r="AV1758" s="13" t="s">
        <v>81</v>
      </c>
      <c r="AW1758" s="13" t="s">
        <v>30</v>
      </c>
      <c r="AX1758" s="13" t="s">
        <v>73</v>
      </c>
      <c r="AY1758" s="239" t="s">
        <v>138</v>
      </c>
    </row>
    <row r="1759" s="14" customFormat="1">
      <c r="A1759" s="14"/>
      <c r="B1759" s="240"/>
      <c r="C1759" s="241"/>
      <c r="D1759" s="231" t="s">
        <v>149</v>
      </c>
      <c r="E1759" s="242" t="s">
        <v>1</v>
      </c>
      <c r="F1759" s="243" t="s">
        <v>190</v>
      </c>
      <c r="G1759" s="241"/>
      <c r="H1759" s="244">
        <v>13.906000000000001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149</v>
      </c>
      <c r="AU1759" s="250" t="s">
        <v>147</v>
      </c>
      <c r="AV1759" s="14" t="s">
        <v>147</v>
      </c>
      <c r="AW1759" s="14" t="s">
        <v>30</v>
      </c>
      <c r="AX1759" s="14" t="s">
        <v>73</v>
      </c>
      <c r="AY1759" s="250" t="s">
        <v>138</v>
      </c>
    </row>
    <row r="1760" s="13" customFormat="1">
      <c r="A1760" s="13"/>
      <c r="B1760" s="229"/>
      <c r="C1760" s="230"/>
      <c r="D1760" s="231" t="s">
        <v>149</v>
      </c>
      <c r="E1760" s="232" t="s">
        <v>1</v>
      </c>
      <c r="F1760" s="233" t="s">
        <v>191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149</v>
      </c>
      <c r="AU1760" s="239" t="s">
        <v>147</v>
      </c>
      <c r="AV1760" s="13" t="s">
        <v>81</v>
      </c>
      <c r="AW1760" s="13" t="s">
        <v>30</v>
      </c>
      <c r="AX1760" s="13" t="s">
        <v>73</v>
      </c>
      <c r="AY1760" s="239" t="s">
        <v>138</v>
      </c>
    </row>
    <row r="1761" s="14" customFormat="1">
      <c r="A1761" s="14"/>
      <c r="B1761" s="240"/>
      <c r="C1761" s="241"/>
      <c r="D1761" s="231" t="s">
        <v>149</v>
      </c>
      <c r="E1761" s="242" t="s">
        <v>1</v>
      </c>
      <c r="F1761" s="243" t="s">
        <v>192</v>
      </c>
      <c r="G1761" s="241"/>
      <c r="H1761" s="244">
        <v>17.992000000000001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149</v>
      </c>
      <c r="AU1761" s="250" t="s">
        <v>147</v>
      </c>
      <c r="AV1761" s="14" t="s">
        <v>147</v>
      </c>
      <c r="AW1761" s="14" t="s">
        <v>30</v>
      </c>
      <c r="AX1761" s="14" t="s">
        <v>73</v>
      </c>
      <c r="AY1761" s="250" t="s">
        <v>138</v>
      </c>
    </row>
    <row r="1762" s="13" customFormat="1">
      <c r="A1762" s="13"/>
      <c r="B1762" s="229"/>
      <c r="C1762" s="230"/>
      <c r="D1762" s="231" t="s">
        <v>149</v>
      </c>
      <c r="E1762" s="232" t="s">
        <v>1</v>
      </c>
      <c r="F1762" s="233" t="s">
        <v>193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149</v>
      </c>
      <c r="AU1762" s="239" t="s">
        <v>147</v>
      </c>
      <c r="AV1762" s="13" t="s">
        <v>81</v>
      </c>
      <c r="AW1762" s="13" t="s">
        <v>30</v>
      </c>
      <c r="AX1762" s="13" t="s">
        <v>73</v>
      </c>
      <c r="AY1762" s="239" t="s">
        <v>138</v>
      </c>
    </row>
    <row r="1763" s="14" customFormat="1">
      <c r="A1763" s="14"/>
      <c r="B1763" s="240"/>
      <c r="C1763" s="241"/>
      <c r="D1763" s="231" t="s">
        <v>149</v>
      </c>
      <c r="E1763" s="242" t="s">
        <v>1</v>
      </c>
      <c r="F1763" s="243" t="s">
        <v>194</v>
      </c>
      <c r="G1763" s="241"/>
      <c r="H1763" s="244">
        <v>13.121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149</v>
      </c>
      <c r="AU1763" s="250" t="s">
        <v>147</v>
      </c>
      <c r="AV1763" s="14" t="s">
        <v>147</v>
      </c>
      <c r="AW1763" s="14" t="s">
        <v>30</v>
      </c>
      <c r="AX1763" s="14" t="s">
        <v>73</v>
      </c>
      <c r="AY1763" s="250" t="s">
        <v>138</v>
      </c>
    </row>
    <row r="1764" s="13" customFormat="1">
      <c r="A1764" s="13"/>
      <c r="B1764" s="229"/>
      <c r="C1764" s="230"/>
      <c r="D1764" s="231" t="s">
        <v>149</v>
      </c>
      <c r="E1764" s="232" t="s">
        <v>1</v>
      </c>
      <c r="F1764" s="233" t="s">
        <v>1742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149</v>
      </c>
      <c r="AU1764" s="239" t="s">
        <v>147</v>
      </c>
      <c r="AV1764" s="13" t="s">
        <v>81</v>
      </c>
      <c r="AW1764" s="13" t="s">
        <v>30</v>
      </c>
      <c r="AX1764" s="13" t="s">
        <v>73</v>
      </c>
      <c r="AY1764" s="239" t="s">
        <v>138</v>
      </c>
    </row>
    <row r="1765" s="13" customFormat="1">
      <c r="A1765" s="13"/>
      <c r="B1765" s="229"/>
      <c r="C1765" s="230"/>
      <c r="D1765" s="231" t="s">
        <v>149</v>
      </c>
      <c r="E1765" s="232" t="s">
        <v>1</v>
      </c>
      <c r="F1765" s="233" t="s">
        <v>183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149</v>
      </c>
      <c r="AU1765" s="239" t="s">
        <v>147</v>
      </c>
      <c r="AV1765" s="13" t="s">
        <v>81</v>
      </c>
      <c r="AW1765" s="13" t="s">
        <v>30</v>
      </c>
      <c r="AX1765" s="13" t="s">
        <v>73</v>
      </c>
      <c r="AY1765" s="239" t="s">
        <v>138</v>
      </c>
    </row>
    <row r="1766" s="14" customFormat="1">
      <c r="A1766" s="14"/>
      <c r="B1766" s="240"/>
      <c r="C1766" s="241"/>
      <c r="D1766" s="231" t="s">
        <v>149</v>
      </c>
      <c r="E1766" s="242" t="s">
        <v>1</v>
      </c>
      <c r="F1766" s="243" t="s">
        <v>218</v>
      </c>
      <c r="G1766" s="241"/>
      <c r="H1766" s="244">
        <v>32.420000000000002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149</v>
      </c>
      <c r="AU1766" s="250" t="s">
        <v>147</v>
      </c>
      <c r="AV1766" s="14" t="s">
        <v>147</v>
      </c>
      <c r="AW1766" s="14" t="s">
        <v>30</v>
      </c>
      <c r="AX1766" s="14" t="s">
        <v>73</v>
      </c>
      <c r="AY1766" s="250" t="s">
        <v>138</v>
      </c>
    </row>
    <row r="1767" s="13" customFormat="1">
      <c r="A1767" s="13"/>
      <c r="B1767" s="229"/>
      <c r="C1767" s="230"/>
      <c r="D1767" s="231" t="s">
        <v>149</v>
      </c>
      <c r="E1767" s="232" t="s">
        <v>1</v>
      </c>
      <c r="F1767" s="233" t="s">
        <v>219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149</v>
      </c>
      <c r="AU1767" s="239" t="s">
        <v>147</v>
      </c>
      <c r="AV1767" s="13" t="s">
        <v>81</v>
      </c>
      <c r="AW1767" s="13" t="s">
        <v>30</v>
      </c>
      <c r="AX1767" s="13" t="s">
        <v>73</v>
      </c>
      <c r="AY1767" s="239" t="s">
        <v>138</v>
      </c>
    </row>
    <row r="1768" s="14" customFormat="1">
      <c r="A1768" s="14"/>
      <c r="B1768" s="240"/>
      <c r="C1768" s="241"/>
      <c r="D1768" s="231" t="s">
        <v>149</v>
      </c>
      <c r="E1768" s="242" t="s">
        <v>1</v>
      </c>
      <c r="F1768" s="243" t="s">
        <v>220</v>
      </c>
      <c r="G1768" s="241"/>
      <c r="H1768" s="244">
        <v>15.962999999999999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149</v>
      </c>
      <c r="AU1768" s="250" t="s">
        <v>147</v>
      </c>
      <c r="AV1768" s="14" t="s">
        <v>147</v>
      </c>
      <c r="AW1768" s="14" t="s">
        <v>30</v>
      </c>
      <c r="AX1768" s="14" t="s">
        <v>73</v>
      </c>
      <c r="AY1768" s="250" t="s">
        <v>138</v>
      </c>
    </row>
    <row r="1769" s="13" customFormat="1">
      <c r="A1769" s="13"/>
      <c r="B1769" s="229"/>
      <c r="C1769" s="230"/>
      <c r="D1769" s="231" t="s">
        <v>149</v>
      </c>
      <c r="E1769" s="232" t="s">
        <v>1</v>
      </c>
      <c r="F1769" s="233" t="s">
        <v>221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149</v>
      </c>
      <c r="AU1769" s="239" t="s">
        <v>147</v>
      </c>
      <c r="AV1769" s="13" t="s">
        <v>81</v>
      </c>
      <c r="AW1769" s="13" t="s">
        <v>30</v>
      </c>
      <c r="AX1769" s="13" t="s">
        <v>73</v>
      </c>
      <c r="AY1769" s="239" t="s">
        <v>138</v>
      </c>
    </row>
    <row r="1770" s="14" customFormat="1">
      <c r="A1770" s="14"/>
      <c r="B1770" s="240"/>
      <c r="C1770" s="241"/>
      <c r="D1770" s="231" t="s">
        <v>149</v>
      </c>
      <c r="E1770" s="242" t="s">
        <v>1</v>
      </c>
      <c r="F1770" s="243" t="s">
        <v>222</v>
      </c>
      <c r="G1770" s="241"/>
      <c r="H1770" s="244">
        <v>21.716999999999999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149</v>
      </c>
      <c r="AU1770" s="250" t="s">
        <v>147</v>
      </c>
      <c r="AV1770" s="14" t="s">
        <v>147</v>
      </c>
      <c r="AW1770" s="14" t="s">
        <v>30</v>
      </c>
      <c r="AX1770" s="14" t="s">
        <v>73</v>
      </c>
      <c r="AY1770" s="250" t="s">
        <v>138</v>
      </c>
    </row>
    <row r="1771" s="14" customFormat="1">
      <c r="A1771" s="14"/>
      <c r="B1771" s="240"/>
      <c r="C1771" s="241"/>
      <c r="D1771" s="231" t="s">
        <v>149</v>
      </c>
      <c r="E1771" s="242" t="s">
        <v>1</v>
      </c>
      <c r="F1771" s="243" t="s">
        <v>223</v>
      </c>
      <c r="G1771" s="241"/>
      <c r="H1771" s="244">
        <v>-10.037000000000001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149</v>
      </c>
      <c r="AU1771" s="250" t="s">
        <v>147</v>
      </c>
      <c r="AV1771" s="14" t="s">
        <v>147</v>
      </c>
      <c r="AW1771" s="14" t="s">
        <v>30</v>
      </c>
      <c r="AX1771" s="14" t="s">
        <v>73</v>
      </c>
      <c r="AY1771" s="250" t="s">
        <v>138</v>
      </c>
    </row>
    <row r="1772" s="13" customFormat="1">
      <c r="A1772" s="13"/>
      <c r="B1772" s="229"/>
      <c r="C1772" s="230"/>
      <c r="D1772" s="231" t="s">
        <v>149</v>
      </c>
      <c r="E1772" s="232" t="s">
        <v>1</v>
      </c>
      <c r="F1772" s="233" t="s">
        <v>224</v>
      </c>
      <c r="G1772" s="230"/>
      <c r="H1772" s="232" t="s">
        <v>1</v>
      </c>
      <c r="I1772" s="234"/>
      <c r="J1772" s="230"/>
      <c r="K1772" s="230"/>
      <c r="L1772" s="235"/>
      <c r="M1772" s="236"/>
      <c r="N1772" s="237"/>
      <c r="O1772" s="237"/>
      <c r="P1772" s="237"/>
      <c r="Q1772" s="237"/>
      <c r="R1772" s="237"/>
      <c r="S1772" s="237"/>
      <c r="T1772" s="238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9" t="s">
        <v>149</v>
      </c>
      <c r="AU1772" s="239" t="s">
        <v>147</v>
      </c>
      <c r="AV1772" s="13" t="s">
        <v>81</v>
      </c>
      <c r="AW1772" s="13" t="s">
        <v>30</v>
      </c>
      <c r="AX1772" s="13" t="s">
        <v>73</v>
      </c>
      <c r="AY1772" s="239" t="s">
        <v>138</v>
      </c>
    </row>
    <row r="1773" s="14" customFormat="1">
      <c r="A1773" s="14"/>
      <c r="B1773" s="240"/>
      <c r="C1773" s="241"/>
      <c r="D1773" s="231" t="s">
        <v>149</v>
      </c>
      <c r="E1773" s="242" t="s">
        <v>1</v>
      </c>
      <c r="F1773" s="243" t="s">
        <v>225</v>
      </c>
      <c r="G1773" s="241"/>
      <c r="H1773" s="244">
        <v>39.889000000000003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149</v>
      </c>
      <c r="AU1773" s="250" t="s">
        <v>147</v>
      </c>
      <c r="AV1773" s="14" t="s">
        <v>147</v>
      </c>
      <c r="AW1773" s="14" t="s">
        <v>30</v>
      </c>
      <c r="AX1773" s="14" t="s">
        <v>73</v>
      </c>
      <c r="AY1773" s="250" t="s">
        <v>138</v>
      </c>
    </row>
    <row r="1774" s="13" customFormat="1">
      <c r="A1774" s="13"/>
      <c r="B1774" s="229"/>
      <c r="C1774" s="230"/>
      <c r="D1774" s="231" t="s">
        <v>149</v>
      </c>
      <c r="E1774" s="232" t="s">
        <v>1</v>
      </c>
      <c r="F1774" s="233" t="s">
        <v>226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149</v>
      </c>
      <c r="AU1774" s="239" t="s">
        <v>147</v>
      </c>
      <c r="AV1774" s="13" t="s">
        <v>81</v>
      </c>
      <c r="AW1774" s="13" t="s">
        <v>30</v>
      </c>
      <c r="AX1774" s="13" t="s">
        <v>73</v>
      </c>
      <c r="AY1774" s="239" t="s">
        <v>138</v>
      </c>
    </row>
    <row r="1775" s="14" customFormat="1">
      <c r="A1775" s="14"/>
      <c r="B1775" s="240"/>
      <c r="C1775" s="241"/>
      <c r="D1775" s="231" t="s">
        <v>149</v>
      </c>
      <c r="E1775" s="242" t="s">
        <v>1</v>
      </c>
      <c r="F1775" s="243" t="s">
        <v>227</v>
      </c>
      <c r="G1775" s="241"/>
      <c r="H1775" s="244">
        <v>45.341000000000001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149</v>
      </c>
      <c r="AU1775" s="250" t="s">
        <v>147</v>
      </c>
      <c r="AV1775" s="14" t="s">
        <v>147</v>
      </c>
      <c r="AW1775" s="14" t="s">
        <v>30</v>
      </c>
      <c r="AX1775" s="14" t="s">
        <v>73</v>
      </c>
      <c r="AY1775" s="250" t="s">
        <v>138</v>
      </c>
    </row>
    <row r="1776" s="13" customFormat="1">
      <c r="A1776" s="13"/>
      <c r="B1776" s="229"/>
      <c r="C1776" s="230"/>
      <c r="D1776" s="231" t="s">
        <v>149</v>
      </c>
      <c r="E1776" s="232" t="s">
        <v>1</v>
      </c>
      <c r="F1776" s="233" t="s">
        <v>193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149</v>
      </c>
      <c r="AU1776" s="239" t="s">
        <v>147</v>
      </c>
      <c r="AV1776" s="13" t="s">
        <v>81</v>
      </c>
      <c r="AW1776" s="13" t="s">
        <v>30</v>
      </c>
      <c r="AX1776" s="13" t="s">
        <v>73</v>
      </c>
      <c r="AY1776" s="239" t="s">
        <v>138</v>
      </c>
    </row>
    <row r="1777" s="14" customFormat="1">
      <c r="A1777" s="14"/>
      <c r="B1777" s="240"/>
      <c r="C1777" s="241"/>
      <c r="D1777" s="231" t="s">
        <v>149</v>
      </c>
      <c r="E1777" s="242" t="s">
        <v>1</v>
      </c>
      <c r="F1777" s="243" t="s">
        <v>228</v>
      </c>
      <c r="G1777" s="241"/>
      <c r="H1777" s="244">
        <v>38.718000000000004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149</v>
      </c>
      <c r="AU1777" s="250" t="s">
        <v>147</v>
      </c>
      <c r="AV1777" s="14" t="s">
        <v>147</v>
      </c>
      <c r="AW1777" s="14" t="s">
        <v>30</v>
      </c>
      <c r="AX1777" s="14" t="s">
        <v>73</v>
      </c>
      <c r="AY1777" s="250" t="s">
        <v>138</v>
      </c>
    </row>
    <row r="1778" s="15" customFormat="1">
      <c r="A1778" s="15"/>
      <c r="B1778" s="262"/>
      <c r="C1778" s="263"/>
      <c r="D1778" s="231" t="s">
        <v>149</v>
      </c>
      <c r="E1778" s="264" t="s">
        <v>1</v>
      </c>
      <c r="F1778" s="265" t="s">
        <v>165</v>
      </c>
      <c r="G1778" s="263"/>
      <c r="H1778" s="266">
        <v>240.23200000000003</v>
      </c>
      <c r="I1778" s="267"/>
      <c r="J1778" s="263"/>
      <c r="K1778" s="263"/>
      <c r="L1778" s="268"/>
      <c r="M1778" s="269"/>
      <c r="N1778" s="270"/>
      <c r="O1778" s="270"/>
      <c r="P1778" s="270"/>
      <c r="Q1778" s="270"/>
      <c r="R1778" s="270"/>
      <c r="S1778" s="270"/>
      <c r="T1778" s="271"/>
      <c r="U1778" s="15"/>
      <c r="V1778" s="15"/>
      <c r="W1778" s="15"/>
      <c r="X1778" s="15"/>
      <c r="Y1778" s="15"/>
      <c r="Z1778" s="15"/>
      <c r="AA1778" s="15"/>
      <c r="AB1778" s="15"/>
      <c r="AC1778" s="15"/>
      <c r="AD1778" s="15"/>
      <c r="AE1778" s="15"/>
      <c r="AT1778" s="272" t="s">
        <v>149</v>
      </c>
      <c r="AU1778" s="272" t="s">
        <v>147</v>
      </c>
      <c r="AV1778" s="15" t="s">
        <v>146</v>
      </c>
      <c r="AW1778" s="15" t="s">
        <v>30</v>
      </c>
      <c r="AX1778" s="15" t="s">
        <v>81</v>
      </c>
      <c r="AY1778" s="272" t="s">
        <v>138</v>
      </c>
    </row>
    <row r="1779" s="2" customFormat="1" ht="24.15" customHeight="1">
      <c r="A1779" s="38"/>
      <c r="B1779" s="39"/>
      <c r="C1779" s="215" t="s">
        <v>1781</v>
      </c>
      <c r="D1779" s="215" t="s">
        <v>142</v>
      </c>
      <c r="E1779" s="216" t="s">
        <v>1782</v>
      </c>
      <c r="F1779" s="217" t="s">
        <v>1783</v>
      </c>
      <c r="G1779" s="218" t="s">
        <v>168</v>
      </c>
      <c r="H1779" s="219">
        <v>32.293999999999997</v>
      </c>
      <c r="I1779" s="220"/>
      <c r="J1779" s="221">
        <f>ROUND(I1779*H1779,2)</f>
        <v>0</v>
      </c>
      <c r="K1779" s="222"/>
      <c r="L1779" s="44"/>
      <c r="M1779" s="223" t="s">
        <v>1</v>
      </c>
      <c r="N1779" s="224" t="s">
        <v>39</v>
      </c>
      <c r="O1779" s="91"/>
      <c r="P1779" s="225">
        <f>O1779*H1779</f>
        <v>0</v>
      </c>
      <c r="Q1779" s="225">
        <v>0</v>
      </c>
      <c r="R1779" s="225">
        <f>Q1779*H1779</f>
        <v>0</v>
      </c>
      <c r="S1779" s="225">
        <v>0</v>
      </c>
      <c r="T1779" s="226">
        <f>S1779*H1779</f>
        <v>0</v>
      </c>
      <c r="U1779" s="38"/>
      <c r="V1779" s="38"/>
      <c r="W1779" s="38"/>
      <c r="X1779" s="38"/>
      <c r="Y1779" s="38"/>
      <c r="Z1779" s="38"/>
      <c r="AA1779" s="38"/>
      <c r="AB1779" s="38"/>
      <c r="AC1779" s="38"/>
      <c r="AD1779" s="38"/>
      <c r="AE1779" s="38"/>
      <c r="AR1779" s="227" t="s">
        <v>401</v>
      </c>
      <c r="AT1779" s="227" t="s">
        <v>142</v>
      </c>
      <c r="AU1779" s="227" t="s">
        <v>147</v>
      </c>
      <c r="AY1779" s="17" t="s">
        <v>138</v>
      </c>
      <c r="BE1779" s="228">
        <f>IF(N1779="základní",J1779,0)</f>
        <v>0</v>
      </c>
      <c r="BF1779" s="228">
        <f>IF(N1779="snížená",J1779,0)</f>
        <v>0</v>
      </c>
      <c r="BG1779" s="228">
        <f>IF(N1779="zákl. přenesená",J1779,0)</f>
        <v>0</v>
      </c>
      <c r="BH1779" s="228">
        <f>IF(N1779="sníž. přenesená",J1779,0)</f>
        <v>0</v>
      </c>
      <c r="BI1779" s="228">
        <f>IF(N1779="nulová",J1779,0)</f>
        <v>0</v>
      </c>
      <c r="BJ1779" s="17" t="s">
        <v>147</v>
      </c>
      <c r="BK1779" s="228">
        <f>ROUND(I1779*H1779,2)</f>
        <v>0</v>
      </c>
      <c r="BL1779" s="17" t="s">
        <v>401</v>
      </c>
      <c r="BM1779" s="227" t="s">
        <v>1784</v>
      </c>
    </row>
    <row r="1780" s="13" customFormat="1">
      <c r="A1780" s="13"/>
      <c r="B1780" s="229"/>
      <c r="C1780" s="230"/>
      <c r="D1780" s="231" t="s">
        <v>149</v>
      </c>
      <c r="E1780" s="232" t="s">
        <v>1</v>
      </c>
      <c r="F1780" s="233" t="s">
        <v>1741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149</v>
      </c>
      <c r="AU1780" s="239" t="s">
        <v>147</v>
      </c>
      <c r="AV1780" s="13" t="s">
        <v>81</v>
      </c>
      <c r="AW1780" s="13" t="s">
        <v>30</v>
      </c>
      <c r="AX1780" s="13" t="s">
        <v>73</v>
      </c>
      <c r="AY1780" s="239" t="s">
        <v>138</v>
      </c>
    </row>
    <row r="1781" s="13" customFormat="1">
      <c r="A1781" s="13"/>
      <c r="B1781" s="229"/>
      <c r="C1781" s="230"/>
      <c r="D1781" s="231" t="s">
        <v>149</v>
      </c>
      <c r="E1781" s="232" t="s">
        <v>1</v>
      </c>
      <c r="F1781" s="233" t="s">
        <v>185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149</v>
      </c>
      <c r="AU1781" s="239" t="s">
        <v>147</v>
      </c>
      <c r="AV1781" s="13" t="s">
        <v>81</v>
      </c>
      <c r="AW1781" s="13" t="s">
        <v>30</v>
      </c>
      <c r="AX1781" s="13" t="s">
        <v>73</v>
      </c>
      <c r="AY1781" s="239" t="s">
        <v>138</v>
      </c>
    </row>
    <row r="1782" s="14" customFormat="1">
      <c r="A1782" s="14"/>
      <c r="B1782" s="240"/>
      <c r="C1782" s="241"/>
      <c r="D1782" s="231" t="s">
        <v>149</v>
      </c>
      <c r="E1782" s="242" t="s">
        <v>1</v>
      </c>
      <c r="F1782" s="243" t="s">
        <v>186</v>
      </c>
      <c r="G1782" s="241"/>
      <c r="H1782" s="244">
        <v>1.7070000000000001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149</v>
      </c>
      <c r="AU1782" s="250" t="s">
        <v>147</v>
      </c>
      <c r="AV1782" s="14" t="s">
        <v>147</v>
      </c>
      <c r="AW1782" s="14" t="s">
        <v>30</v>
      </c>
      <c r="AX1782" s="14" t="s">
        <v>73</v>
      </c>
      <c r="AY1782" s="250" t="s">
        <v>138</v>
      </c>
    </row>
    <row r="1783" s="13" customFormat="1">
      <c r="A1783" s="13"/>
      <c r="B1783" s="229"/>
      <c r="C1783" s="230"/>
      <c r="D1783" s="231" t="s">
        <v>149</v>
      </c>
      <c r="E1783" s="232" t="s">
        <v>1</v>
      </c>
      <c r="F1783" s="233" t="s">
        <v>187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149</v>
      </c>
      <c r="AU1783" s="239" t="s">
        <v>147</v>
      </c>
      <c r="AV1783" s="13" t="s">
        <v>81</v>
      </c>
      <c r="AW1783" s="13" t="s">
        <v>30</v>
      </c>
      <c r="AX1783" s="13" t="s">
        <v>73</v>
      </c>
      <c r="AY1783" s="239" t="s">
        <v>138</v>
      </c>
    </row>
    <row r="1784" s="14" customFormat="1">
      <c r="A1784" s="14"/>
      <c r="B1784" s="240"/>
      <c r="C1784" s="241"/>
      <c r="D1784" s="231" t="s">
        <v>149</v>
      </c>
      <c r="E1784" s="242" t="s">
        <v>1</v>
      </c>
      <c r="F1784" s="243" t="s">
        <v>188</v>
      </c>
      <c r="G1784" s="241"/>
      <c r="H1784" s="244">
        <v>2.944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149</v>
      </c>
      <c r="AU1784" s="250" t="s">
        <v>147</v>
      </c>
      <c r="AV1784" s="14" t="s">
        <v>147</v>
      </c>
      <c r="AW1784" s="14" t="s">
        <v>30</v>
      </c>
      <c r="AX1784" s="14" t="s">
        <v>73</v>
      </c>
      <c r="AY1784" s="250" t="s">
        <v>138</v>
      </c>
    </row>
    <row r="1785" s="13" customFormat="1">
      <c r="A1785" s="13"/>
      <c r="B1785" s="229"/>
      <c r="C1785" s="230"/>
      <c r="D1785" s="231" t="s">
        <v>149</v>
      </c>
      <c r="E1785" s="232" t="s">
        <v>1</v>
      </c>
      <c r="F1785" s="233" t="s">
        <v>191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149</v>
      </c>
      <c r="AU1785" s="239" t="s">
        <v>147</v>
      </c>
      <c r="AV1785" s="13" t="s">
        <v>81</v>
      </c>
      <c r="AW1785" s="13" t="s">
        <v>30</v>
      </c>
      <c r="AX1785" s="13" t="s">
        <v>73</v>
      </c>
      <c r="AY1785" s="239" t="s">
        <v>138</v>
      </c>
    </row>
    <row r="1786" s="13" customFormat="1">
      <c r="A1786" s="13"/>
      <c r="B1786" s="229"/>
      <c r="C1786" s="230"/>
      <c r="D1786" s="231" t="s">
        <v>149</v>
      </c>
      <c r="E1786" s="232" t="s">
        <v>1</v>
      </c>
      <c r="F1786" s="233" t="s">
        <v>1742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149</v>
      </c>
      <c r="AU1786" s="239" t="s">
        <v>147</v>
      </c>
      <c r="AV1786" s="13" t="s">
        <v>81</v>
      </c>
      <c r="AW1786" s="13" t="s">
        <v>30</v>
      </c>
      <c r="AX1786" s="13" t="s">
        <v>73</v>
      </c>
      <c r="AY1786" s="239" t="s">
        <v>138</v>
      </c>
    </row>
    <row r="1787" s="13" customFormat="1">
      <c r="A1787" s="13"/>
      <c r="B1787" s="229"/>
      <c r="C1787" s="230"/>
      <c r="D1787" s="231" t="s">
        <v>149</v>
      </c>
      <c r="E1787" s="232" t="s">
        <v>1</v>
      </c>
      <c r="F1787" s="233" t="s">
        <v>219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149</v>
      </c>
      <c r="AU1787" s="239" t="s">
        <v>147</v>
      </c>
      <c r="AV1787" s="13" t="s">
        <v>81</v>
      </c>
      <c r="AW1787" s="13" t="s">
        <v>30</v>
      </c>
      <c r="AX1787" s="13" t="s">
        <v>73</v>
      </c>
      <c r="AY1787" s="239" t="s">
        <v>138</v>
      </c>
    </row>
    <row r="1788" s="14" customFormat="1">
      <c r="A1788" s="14"/>
      <c r="B1788" s="240"/>
      <c r="C1788" s="241"/>
      <c r="D1788" s="231" t="s">
        <v>149</v>
      </c>
      <c r="E1788" s="242" t="s">
        <v>1</v>
      </c>
      <c r="F1788" s="243" t="s">
        <v>220</v>
      </c>
      <c r="G1788" s="241"/>
      <c r="H1788" s="244">
        <v>15.962999999999999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149</v>
      </c>
      <c r="AU1788" s="250" t="s">
        <v>147</v>
      </c>
      <c r="AV1788" s="14" t="s">
        <v>147</v>
      </c>
      <c r="AW1788" s="14" t="s">
        <v>30</v>
      </c>
      <c r="AX1788" s="14" t="s">
        <v>73</v>
      </c>
      <c r="AY1788" s="250" t="s">
        <v>138</v>
      </c>
    </row>
    <row r="1789" s="13" customFormat="1">
      <c r="A1789" s="13"/>
      <c r="B1789" s="229"/>
      <c r="C1789" s="230"/>
      <c r="D1789" s="231" t="s">
        <v>149</v>
      </c>
      <c r="E1789" s="232" t="s">
        <v>1</v>
      </c>
      <c r="F1789" s="233" t="s">
        <v>221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149</v>
      </c>
      <c r="AU1789" s="239" t="s">
        <v>147</v>
      </c>
      <c r="AV1789" s="13" t="s">
        <v>81</v>
      </c>
      <c r="AW1789" s="13" t="s">
        <v>30</v>
      </c>
      <c r="AX1789" s="13" t="s">
        <v>73</v>
      </c>
      <c r="AY1789" s="239" t="s">
        <v>138</v>
      </c>
    </row>
    <row r="1790" s="14" customFormat="1">
      <c r="A1790" s="14"/>
      <c r="B1790" s="240"/>
      <c r="C1790" s="241"/>
      <c r="D1790" s="231" t="s">
        <v>149</v>
      </c>
      <c r="E1790" s="242" t="s">
        <v>1</v>
      </c>
      <c r="F1790" s="243" t="s">
        <v>222</v>
      </c>
      <c r="G1790" s="241"/>
      <c r="H1790" s="244">
        <v>21.716999999999999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149</v>
      </c>
      <c r="AU1790" s="250" t="s">
        <v>147</v>
      </c>
      <c r="AV1790" s="14" t="s">
        <v>147</v>
      </c>
      <c r="AW1790" s="14" t="s">
        <v>30</v>
      </c>
      <c r="AX1790" s="14" t="s">
        <v>73</v>
      </c>
      <c r="AY1790" s="250" t="s">
        <v>138</v>
      </c>
    </row>
    <row r="1791" s="14" customFormat="1">
      <c r="A1791" s="14"/>
      <c r="B1791" s="240"/>
      <c r="C1791" s="241"/>
      <c r="D1791" s="231" t="s">
        <v>149</v>
      </c>
      <c r="E1791" s="242" t="s">
        <v>1</v>
      </c>
      <c r="F1791" s="243" t="s">
        <v>223</v>
      </c>
      <c r="G1791" s="241"/>
      <c r="H1791" s="244">
        <v>-10.037000000000001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149</v>
      </c>
      <c r="AU1791" s="250" t="s">
        <v>147</v>
      </c>
      <c r="AV1791" s="14" t="s">
        <v>147</v>
      </c>
      <c r="AW1791" s="14" t="s">
        <v>30</v>
      </c>
      <c r="AX1791" s="14" t="s">
        <v>73</v>
      </c>
      <c r="AY1791" s="250" t="s">
        <v>138</v>
      </c>
    </row>
    <row r="1792" s="15" customFormat="1">
      <c r="A1792" s="15"/>
      <c r="B1792" s="262"/>
      <c r="C1792" s="263"/>
      <c r="D1792" s="231" t="s">
        <v>149</v>
      </c>
      <c r="E1792" s="264" t="s">
        <v>1</v>
      </c>
      <c r="F1792" s="265" t="s">
        <v>165</v>
      </c>
      <c r="G1792" s="263"/>
      <c r="H1792" s="266">
        <v>32.293999999999997</v>
      </c>
      <c r="I1792" s="267"/>
      <c r="J1792" s="263"/>
      <c r="K1792" s="263"/>
      <c r="L1792" s="268"/>
      <c r="M1792" s="269"/>
      <c r="N1792" s="270"/>
      <c r="O1792" s="270"/>
      <c r="P1792" s="270"/>
      <c r="Q1792" s="270"/>
      <c r="R1792" s="270"/>
      <c r="S1792" s="270"/>
      <c r="T1792" s="271"/>
      <c r="U1792" s="15"/>
      <c r="V1792" s="15"/>
      <c r="W1792" s="15"/>
      <c r="X1792" s="15"/>
      <c r="Y1792" s="15"/>
      <c r="Z1792" s="15"/>
      <c r="AA1792" s="15"/>
      <c r="AB1792" s="15"/>
      <c r="AC1792" s="15"/>
      <c r="AD1792" s="15"/>
      <c r="AE1792" s="15"/>
      <c r="AT1792" s="272" t="s">
        <v>149</v>
      </c>
      <c r="AU1792" s="272" t="s">
        <v>147</v>
      </c>
      <c r="AV1792" s="15" t="s">
        <v>146</v>
      </c>
      <c r="AW1792" s="15" t="s">
        <v>30</v>
      </c>
      <c r="AX1792" s="15" t="s">
        <v>81</v>
      </c>
      <c r="AY1792" s="272" t="s">
        <v>138</v>
      </c>
    </row>
    <row r="1793" s="12" customFormat="1" ht="25.92" customHeight="1">
      <c r="A1793" s="12"/>
      <c r="B1793" s="199"/>
      <c r="C1793" s="200"/>
      <c r="D1793" s="201" t="s">
        <v>72</v>
      </c>
      <c r="E1793" s="202" t="s">
        <v>153</v>
      </c>
      <c r="F1793" s="202" t="s">
        <v>1785</v>
      </c>
      <c r="G1793" s="200"/>
      <c r="H1793" s="200"/>
      <c r="I1793" s="203"/>
      <c r="J1793" s="204">
        <f>BK1793</f>
        <v>0</v>
      </c>
      <c r="K1793" s="200"/>
      <c r="L1793" s="205"/>
      <c r="M1793" s="206"/>
      <c r="N1793" s="207"/>
      <c r="O1793" s="207"/>
      <c r="P1793" s="208">
        <f>P1794</f>
        <v>0</v>
      </c>
      <c r="Q1793" s="207"/>
      <c r="R1793" s="208">
        <f>R1794</f>
        <v>0</v>
      </c>
      <c r="S1793" s="207"/>
      <c r="T1793" s="209">
        <f>T1794</f>
        <v>0</v>
      </c>
      <c r="U1793" s="12"/>
      <c r="V1793" s="12"/>
      <c r="W1793" s="12"/>
      <c r="X1793" s="12"/>
      <c r="Y1793" s="12"/>
      <c r="Z1793" s="12"/>
      <c r="AA1793" s="12"/>
      <c r="AB1793" s="12"/>
      <c r="AC1793" s="12"/>
      <c r="AD1793" s="12"/>
      <c r="AE1793" s="12"/>
      <c r="AR1793" s="210" t="s">
        <v>139</v>
      </c>
      <c r="AT1793" s="211" t="s">
        <v>72</v>
      </c>
      <c r="AU1793" s="211" t="s">
        <v>73</v>
      </c>
      <c r="AY1793" s="210" t="s">
        <v>138</v>
      </c>
      <c r="BK1793" s="212">
        <f>BK1794</f>
        <v>0</v>
      </c>
    </row>
    <row r="1794" s="12" customFormat="1" ht="22.8" customHeight="1">
      <c r="A1794" s="12"/>
      <c r="B1794" s="199"/>
      <c r="C1794" s="200"/>
      <c r="D1794" s="201" t="s">
        <v>72</v>
      </c>
      <c r="E1794" s="213" t="s">
        <v>1786</v>
      </c>
      <c r="F1794" s="213" t="s">
        <v>1787</v>
      </c>
      <c r="G1794" s="200"/>
      <c r="H1794" s="200"/>
      <c r="I1794" s="203"/>
      <c r="J1794" s="214">
        <f>BK1794</f>
        <v>0</v>
      </c>
      <c r="K1794" s="200"/>
      <c r="L1794" s="205"/>
      <c r="M1794" s="206"/>
      <c r="N1794" s="207"/>
      <c r="O1794" s="207"/>
      <c r="P1794" s="208">
        <f>P1795</f>
        <v>0</v>
      </c>
      <c r="Q1794" s="207"/>
      <c r="R1794" s="208">
        <f>R1795</f>
        <v>0</v>
      </c>
      <c r="S1794" s="207"/>
      <c r="T1794" s="209">
        <f>T1795</f>
        <v>0</v>
      </c>
      <c r="U1794" s="12"/>
      <c r="V1794" s="12"/>
      <c r="W1794" s="12"/>
      <c r="X1794" s="12"/>
      <c r="Y1794" s="12"/>
      <c r="Z1794" s="12"/>
      <c r="AA1794" s="12"/>
      <c r="AB1794" s="12"/>
      <c r="AC1794" s="12"/>
      <c r="AD1794" s="12"/>
      <c r="AE1794" s="12"/>
      <c r="AR1794" s="210" t="s">
        <v>139</v>
      </c>
      <c r="AT1794" s="211" t="s">
        <v>72</v>
      </c>
      <c r="AU1794" s="211" t="s">
        <v>81</v>
      </c>
      <c r="AY1794" s="210" t="s">
        <v>138</v>
      </c>
      <c r="BK1794" s="212">
        <f>BK1795</f>
        <v>0</v>
      </c>
    </row>
    <row r="1795" s="2" customFormat="1" ht="14.4" customHeight="1">
      <c r="A1795" s="38"/>
      <c r="B1795" s="39"/>
      <c r="C1795" s="215" t="s">
        <v>1788</v>
      </c>
      <c r="D1795" s="215" t="s">
        <v>142</v>
      </c>
      <c r="E1795" s="216" t="s">
        <v>1789</v>
      </c>
      <c r="F1795" s="217" t="s">
        <v>1790</v>
      </c>
      <c r="G1795" s="218" t="s">
        <v>952</v>
      </c>
      <c r="H1795" s="219">
        <v>1</v>
      </c>
      <c r="I1795" s="220"/>
      <c r="J1795" s="221">
        <f>ROUND(I1795*H1795,2)</f>
        <v>0</v>
      </c>
      <c r="K1795" s="222"/>
      <c r="L1795" s="44"/>
      <c r="M1795" s="223" t="s">
        <v>1</v>
      </c>
      <c r="N1795" s="224" t="s">
        <v>39</v>
      </c>
      <c r="O1795" s="91"/>
      <c r="P1795" s="225">
        <f>O1795*H1795</f>
        <v>0</v>
      </c>
      <c r="Q1795" s="225">
        <v>0</v>
      </c>
      <c r="R1795" s="225">
        <f>Q1795*H1795</f>
        <v>0</v>
      </c>
      <c r="S1795" s="225">
        <v>0</v>
      </c>
      <c r="T1795" s="226">
        <f>S1795*H1795</f>
        <v>0</v>
      </c>
      <c r="U1795" s="38"/>
      <c r="V1795" s="38"/>
      <c r="W1795" s="38"/>
      <c r="X1795" s="38"/>
      <c r="Y1795" s="38"/>
      <c r="Z1795" s="38"/>
      <c r="AA1795" s="38"/>
      <c r="AB1795" s="38"/>
      <c r="AC1795" s="38"/>
      <c r="AD1795" s="38"/>
      <c r="AE1795" s="38"/>
      <c r="AR1795" s="227" t="s">
        <v>522</v>
      </c>
      <c r="AT1795" s="227" t="s">
        <v>142</v>
      </c>
      <c r="AU1795" s="227" t="s">
        <v>147</v>
      </c>
      <c r="AY1795" s="17" t="s">
        <v>138</v>
      </c>
      <c r="BE1795" s="228">
        <f>IF(N1795="základní",J1795,0)</f>
        <v>0</v>
      </c>
      <c r="BF1795" s="228">
        <f>IF(N1795="snížená",J1795,0)</f>
        <v>0</v>
      </c>
      <c r="BG1795" s="228">
        <f>IF(N1795="zákl. přenesená",J1795,0)</f>
        <v>0</v>
      </c>
      <c r="BH1795" s="228">
        <f>IF(N1795="sníž. přenesená",J1795,0)</f>
        <v>0</v>
      </c>
      <c r="BI1795" s="228">
        <f>IF(N1795="nulová",J1795,0)</f>
        <v>0</v>
      </c>
      <c r="BJ1795" s="17" t="s">
        <v>147</v>
      </c>
      <c r="BK1795" s="228">
        <f>ROUND(I1795*H1795,2)</f>
        <v>0</v>
      </c>
      <c r="BL1795" s="17" t="s">
        <v>522</v>
      </c>
      <c r="BM1795" s="227" t="s">
        <v>1791</v>
      </c>
    </row>
    <row r="1796" s="12" customFormat="1" ht="25.92" customHeight="1">
      <c r="A1796" s="12"/>
      <c r="B1796" s="199"/>
      <c r="C1796" s="200"/>
      <c r="D1796" s="201" t="s">
        <v>72</v>
      </c>
      <c r="E1796" s="202" t="s">
        <v>1792</v>
      </c>
      <c r="F1796" s="202" t="s">
        <v>1793</v>
      </c>
      <c r="G1796" s="200"/>
      <c r="H1796" s="200"/>
      <c r="I1796" s="203"/>
      <c r="J1796" s="204">
        <f>BK1796</f>
        <v>0</v>
      </c>
      <c r="K1796" s="200"/>
      <c r="L1796" s="205"/>
      <c r="M1796" s="206"/>
      <c r="N1796" s="207"/>
      <c r="O1796" s="207"/>
      <c r="P1796" s="208">
        <f>P1797+P1799</f>
        <v>0</v>
      </c>
      <c r="Q1796" s="207"/>
      <c r="R1796" s="208">
        <f>R1797+R1799</f>
        <v>0</v>
      </c>
      <c r="S1796" s="207"/>
      <c r="T1796" s="209">
        <f>T1797+T1799</f>
        <v>0</v>
      </c>
      <c r="U1796" s="12"/>
      <c r="V1796" s="12"/>
      <c r="W1796" s="12"/>
      <c r="X1796" s="12"/>
      <c r="Y1796" s="12"/>
      <c r="Z1796" s="12"/>
      <c r="AA1796" s="12"/>
      <c r="AB1796" s="12"/>
      <c r="AC1796" s="12"/>
      <c r="AD1796" s="12"/>
      <c r="AE1796" s="12"/>
      <c r="AR1796" s="210" t="s">
        <v>179</v>
      </c>
      <c r="AT1796" s="211" t="s">
        <v>72</v>
      </c>
      <c r="AU1796" s="211" t="s">
        <v>73</v>
      </c>
      <c r="AY1796" s="210" t="s">
        <v>138</v>
      </c>
      <c r="BK1796" s="212">
        <f>BK1797+BK1799</f>
        <v>0</v>
      </c>
    </row>
    <row r="1797" s="12" customFormat="1" ht="22.8" customHeight="1">
      <c r="A1797" s="12"/>
      <c r="B1797" s="199"/>
      <c r="C1797" s="200"/>
      <c r="D1797" s="201" t="s">
        <v>72</v>
      </c>
      <c r="E1797" s="213" t="s">
        <v>1794</v>
      </c>
      <c r="F1797" s="213" t="s">
        <v>1795</v>
      </c>
      <c r="G1797" s="200"/>
      <c r="H1797" s="200"/>
      <c r="I1797" s="203"/>
      <c r="J1797" s="214">
        <f>BK1797</f>
        <v>0</v>
      </c>
      <c r="K1797" s="200"/>
      <c r="L1797" s="205"/>
      <c r="M1797" s="206"/>
      <c r="N1797" s="207"/>
      <c r="O1797" s="207"/>
      <c r="P1797" s="208">
        <f>P1798</f>
        <v>0</v>
      </c>
      <c r="Q1797" s="207"/>
      <c r="R1797" s="208">
        <f>R1798</f>
        <v>0</v>
      </c>
      <c r="S1797" s="207"/>
      <c r="T1797" s="209">
        <f>T1798</f>
        <v>0</v>
      </c>
      <c r="U1797" s="12"/>
      <c r="V1797" s="12"/>
      <c r="W1797" s="12"/>
      <c r="X1797" s="12"/>
      <c r="Y1797" s="12"/>
      <c r="Z1797" s="12"/>
      <c r="AA1797" s="12"/>
      <c r="AB1797" s="12"/>
      <c r="AC1797" s="12"/>
      <c r="AD1797" s="12"/>
      <c r="AE1797" s="12"/>
      <c r="AR1797" s="210" t="s">
        <v>179</v>
      </c>
      <c r="AT1797" s="211" t="s">
        <v>72</v>
      </c>
      <c r="AU1797" s="211" t="s">
        <v>81</v>
      </c>
      <c r="AY1797" s="210" t="s">
        <v>138</v>
      </c>
      <c r="BK1797" s="212">
        <f>BK1798</f>
        <v>0</v>
      </c>
    </row>
    <row r="1798" s="2" customFormat="1" ht="14.4" customHeight="1">
      <c r="A1798" s="38"/>
      <c r="B1798" s="39"/>
      <c r="C1798" s="215" t="s">
        <v>1796</v>
      </c>
      <c r="D1798" s="215" t="s">
        <v>142</v>
      </c>
      <c r="E1798" s="216" t="s">
        <v>1797</v>
      </c>
      <c r="F1798" s="217" t="s">
        <v>1795</v>
      </c>
      <c r="G1798" s="218" t="s">
        <v>1798</v>
      </c>
      <c r="H1798" s="219">
        <v>33</v>
      </c>
      <c r="I1798" s="220"/>
      <c r="J1798" s="221">
        <f>ROUND(I1798*H1798,2)</f>
        <v>0</v>
      </c>
      <c r="K1798" s="222"/>
      <c r="L1798" s="44"/>
      <c r="M1798" s="223" t="s">
        <v>1</v>
      </c>
      <c r="N1798" s="224" t="s">
        <v>39</v>
      </c>
      <c r="O1798" s="91"/>
      <c r="P1798" s="225">
        <f>O1798*H1798</f>
        <v>0</v>
      </c>
      <c r="Q1798" s="225">
        <v>0</v>
      </c>
      <c r="R1798" s="225">
        <f>Q1798*H1798</f>
        <v>0</v>
      </c>
      <c r="S1798" s="225">
        <v>0</v>
      </c>
      <c r="T1798" s="226">
        <f>S1798*H1798</f>
        <v>0</v>
      </c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  <c r="AE1798" s="38"/>
      <c r="AR1798" s="227" t="s">
        <v>1799</v>
      </c>
      <c r="AT1798" s="227" t="s">
        <v>142</v>
      </c>
      <c r="AU1798" s="227" t="s">
        <v>147</v>
      </c>
      <c r="AY1798" s="17" t="s">
        <v>138</v>
      </c>
      <c r="BE1798" s="228">
        <f>IF(N1798="základní",J1798,0)</f>
        <v>0</v>
      </c>
      <c r="BF1798" s="228">
        <f>IF(N1798="snížená",J1798,0)</f>
        <v>0</v>
      </c>
      <c r="BG1798" s="228">
        <f>IF(N1798="zákl. přenesená",J1798,0)</f>
        <v>0</v>
      </c>
      <c r="BH1798" s="228">
        <f>IF(N1798="sníž. přenesená",J1798,0)</f>
        <v>0</v>
      </c>
      <c r="BI1798" s="228">
        <f>IF(N1798="nulová",J1798,0)</f>
        <v>0</v>
      </c>
      <c r="BJ1798" s="17" t="s">
        <v>147</v>
      </c>
      <c r="BK1798" s="228">
        <f>ROUND(I1798*H1798,2)</f>
        <v>0</v>
      </c>
      <c r="BL1798" s="17" t="s">
        <v>1799</v>
      </c>
      <c r="BM1798" s="227" t="s">
        <v>1800</v>
      </c>
    </row>
    <row r="1799" s="12" customFormat="1" ht="22.8" customHeight="1">
      <c r="A1799" s="12"/>
      <c r="B1799" s="199"/>
      <c r="C1799" s="200"/>
      <c r="D1799" s="201" t="s">
        <v>72</v>
      </c>
      <c r="E1799" s="213" t="s">
        <v>1801</v>
      </c>
      <c r="F1799" s="213" t="s">
        <v>1802</v>
      </c>
      <c r="G1799" s="200"/>
      <c r="H1799" s="200"/>
      <c r="I1799" s="203"/>
      <c r="J1799" s="214">
        <f>BK1799</f>
        <v>0</v>
      </c>
      <c r="K1799" s="200"/>
      <c r="L1799" s="205"/>
      <c r="M1799" s="206"/>
      <c r="N1799" s="207"/>
      <c r="O1799" s="207"/>
      <c r="P1799" s="208">
        <f>P1800</f>
        <v>0</v>
      </c>
      <c r="Q1799" s="207"/>
      <c r="R1799" s="208">
        <f>R1800</f>
        <v>0</v>
      </c>
      <c r="S1799" s="207"/>
      <c r="T1799" s="209">
        <f>T1800</f>
        <v>0</v>
      </c>
      <c r="U1799" s="12"/>
      <c r="V1799" s="12"/>
      <c r="W1799" s="12"/>
      <c r="X1799" s="12"/>
      <c r="Y1799" s="12"/>
      <c r="Z1799" s="12"/>
      <c r="AA1799" s="12"/>
      <c r="AB1799" s="12"/>
      <c r="AC1799" s="12"/>
      <c r="AD1799" s="12"/>
      <c r="AE1799" s="12"/>
      <c r="AR1799" s="210" t="s">
        <v>179</v>
      </c>
      <c r="AT1799" s="211" t="s">
        <v>72</v>
      </c>
      <c r="AU1799" s="211" t="s">
        <v>81</v>
      </c>
      <c r="AY1799" s="210" t="s">
        <v>138</v>
      </c>
      <c r="BK1799" s="212">
        <f>BK1800</f>
        <v>0</v>
      </c>
    </row>
    <row r="1800" s="2" customFormat="1" ht="14.4" customHeight="1">
      <c r="A1800" s="38"/>
      <c r="B1800" s="39"/>
      <c r="C1800" s="215" t="s">
        <v>1803</v>
      </c>
      <c r="D1800" s="215" t="s">
        <v>142</v>
      </c>
      <c r="E1800" s="216" t="s">
        <v>1804</v>
      </c>
      <c r="F1800" s="217" t="s">
        <v>1802</v>
      </c>
      <c r="G1800" s="218" t="s">
        <v>1798</v>
      </c>
      <c r="H1800" s="219">
        <v>33</v>
      </c>
      <c r="I1800" s="220"/>
      <c r="J1800" s="221">
        <f>ROUND(I1800*H1800,2)</f>
        <v>0</v>
      </c>
      <c r="K1800" s="222"/>
      <c r="L1800" s="44"/>
      <c r="M1800" s="273" t="s">
        <v>1</v>
      </c>
      <c r="N1800" s="274" t="s">
        <v>39</v>
      </c>
      <c r="O1800" s="275"/>
      <c r="P1800" s="276">
        <f>O1800*H1800</f>
        <v>0</v>
      </c>
      <c r="Q1800" s="276">
        <v>0</v>
      </c>
      <c r="R1800" s="276">
        <f>Q1800*H1800</f>
        <v>0</v>
      </c>
      <c r="S1800" s="276">
        <v>0</v>
      </c>
      <c r="T1800" s="277">
        <f>S1800*H1800</f>
        <v>0</v>
      </c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  <c r="AE1800" s="38"/>
      <c r="AR1800" s="227" t="s">
        <v>1799</v>
      </c>
      <c r="AT1800" s="227" t="s">
        <v>142</v>
      </c>
      <c r="AU1800" s="227" t="s">
        <v>147</v>
      </c>
      <c r="AY1800" s="17" t="s">
        <v>138</v>
      </c>
      <c r="BE1800" s="228">
        <f>IF(N1800="základní",J1800,0)</f>
        <v>0</v>
      </c>
      <c r="BF1800" s="228">
        <f>IF(N1800="snížená",J1800,0)</f>
        <v>0</v>
      </c>
      <c r="BG1800" s="228">
        <f>IF(N1800="zákl. přenesená",J1800,0)</f>
        <v>0</v>
      </c>
      <c r="BH1800" s="228">
        <f>IF(N1800="sníž. přenesená",J1800,0)</f>
        <v>0</v>
      </c>
      <c r="BI1800" s="228">
        <f>IF(N1800="nulová",J1800,0)</f>
        <v>0</v>
      </c>
      <c r="BJ1800" s="17" t="s">
        <v>147</v>
      </c>
      <c r="BK1800" s="228">
        <f>ROUND(I1800*H1800,2)</f>
        <v>0</v>
      </c>
      <c r="BL1800" s="17" t="s">
        <v>1799</v>
      </c>
      <c r="BM1800" s="227" t="s">
        <v>1805</v>
      </c>
    </row>
    <row r="1801" s="2" customFormat="1" ht="6.96" customHeight="1">
      <c r="A1801" s="38"/>
      <c r="B1801" s="66"/>
      <c r="C1801" s="67"/>
      <c r="D1801" s="67"/>
      <c r="E1801" s="67"/>
      <c r="F1801" s="67"/>
      <c r="G1801" s="67"/>
      <c r="H1801" s="67"/>
      <c r="I1801" s="67"/>
      <c r="J1801" s="67"/>
      <c r="K1801" s="67"/>
      <c r="L1801" s="44"/>
      <c r="M1801" s="38"/>
      <c r="O1801" s="38"/>
      <c r="P1801" s="38"/>
      <c r="Q1801" s="38"/>
      <c r="R1801" s="38"/>
      <c r="S1801" s="38"/>
      <c r="T1801" s="38"/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  <c r="AE1801" s="38"/>
    </row>
  </sheetData>
  <sheetProtection sheet="1" autoFilter="0" formatColumns="0" formatRows="0" objects="1" scenarios="1" spinCount="100000" saltValue="t+XpxWf35zYmOg2jfQvw9zrWjjQIEi7XWywQQ3DjTNZHEar8BcNewqY3/PfRtNP5Yg2pW1sBan0NRs03o5xvmw==" hashValue="cK96ZErRrbDkenul070rFrSgjYABmtNrThhBD42CvNDu2MJBVUI/QpZN6K1zsmLPJlb1dj9QI0TMmGeunHi4pw==" algorithmName="SHA-512" password="CC35"/>
  <autoFilter ref="C147:K1800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2021-05-26T21:29:39Z</dcterms:created>
  <dcterms:modified xsi:type="dcterms:W3CDTF">2021-05-26T21:29:46Z</dcterms:modified>
</cp:coreProperties>
</file>